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25" tabRatio="575" firstSheet="16" activeTab="21"/>
  </bookViews>
  <sheets>
    <sheet name="fölap" sheetId="1" r:id="rId1"/>
    <sheet name="Működési, felhalmozási" sheetId="2" r:id="rId2"/>
    <sheet name="Működési bevétel" sheetId="3" r:id="rId3"/>
    <sheet name="Felhalmozási bevétel" sheetId="4" r:id="rId4"/>
    <sheet name="Int.műk.bev.4." sheetId="5" r:id="rId5"/>
    <sheet name="Személyi j. 7-8" sheetId="6" r:id="rId6"/>
    <sheet name="DOLOGI ÖSSZ 9" sheetId="7" r:id="rId7"/>
    <sheet name="Dologi 9a" sheetId="8" r:id="rId8"/>
    <sheet name="dologi9b" sheetId="9" r:id="rId9"/>
    <sheet name="9-d" sheetId="10" r:id="rId10"/>
    <sheet name="9-c" sheetId="11" r:id="rId11"/>
    <sheet name="Kiadások szakfeladatonkénit öss" sheetId="12" r:id="rId12"/>
    <sheet name="10-11-12as" sheetId="13" r:id="rId13"/>
    <sheet name="német kök" sheetId="14" r:id="rId14"/>
    <sheet name="Kisebbségi önk 12." sheetId="15" r:id="rId15"/>
    <sheet name="Normatívák 13." sheetId="16" r:id="rId16"/>
    <sheet name="Beruházás6-a" sheetId="17" r:id="rId17"/>
    <sheet name="Felújítás6-b" sheetId="18" r:id="rId18"/>
    <sheet name="Többévs kihatás14" sheetId="19" r:id="rId19"/>
    <sheet name="Kölcsön15" sheetId="20" r:id="rId20"/>
    <sheet name="Támogatásk 16." sheetId="21" r:id="rId21"/>
    <sheet name="2007-2008-200917" sheetId="22" r:id="rId22"/>
    <sheet name="Előir.felh.ütemterv" sheetId="23" r:id="rId23"/>
    <sheet name="Pénzellátási terv" sheetId="24" r:id="rId24"/>
    <sheet name="cimrend1" sheetId="25" r:id="rId25"/>
    <sheet name="Munka1" sheetId="26" r:id="rId26"/>
  </sheets>
  <definedNames>
    <definedName name="_xlnm.Print_Titles" localSheetId="21">'2007-2008-200917'!$5:$7</definedName>
    <definedName name="_xlnm.Print_Area" localSheetId="10">'9-c'!$A:$IV</definedName>
  </definedNames>
  <calcPr fullCalcOnLoad="1"/>
</workbook>
</file>

<file path=xl/sharedStrings.xml><?xml version="1.0" encoding="utf-8"?>
<sst xmlns="http://schemas.openxmlformats.org/spreadsheetml/2006/main" count="1235" uniqueCount="675">
  <si>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</si>
  <si>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</si>
  <si>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</si>
  <si>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</si>
  <si>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</si>
  <si>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</si>
  <si>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</si>
  <si>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</si>
  <si>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</si>
  <si>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</si>
  <si>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</si>
  <si>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</si>
  <si>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</si>
  <si>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</si>
  <si>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</si>
  <si>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</si>
  <si>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</si>
  <si>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</si>
  <si>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</si>
  <si>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</si>
  <si>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 I A D Á S O K</t>
  </si>
  <si>
    <t>Kiadási jogcímek</t>
  </si>
  <si>
    <t>Személyi  juttatások</t>
  </si>
  <si>
    <t>Munkaadókat terhelő járulékok</t>
  </si>
  <si>
    <t>Ellátottak pénzbeli juttatása</t>
  </si>
  <si>
    <t>Rövid lejáratú hitel kamata</t>
  </si>
  <si>
    <t>Tartalékok</t>
  </si>
  <si>
    <t>Összesen</t>
  </si>
  <si>
    <t>Jogcím</t>
  </si>
  <si>
    <t>Ft/fő</t>
  </si>
  <si>
    <t>E Ft</t>
  </si>
  <si>
    <t>Összesen:</t>
  </si>
  <si>
    <t>Bevételek</t>
  </si>
  <si>
    <t>EU támogatás</t>
  </si>
  <si>
    <t>Kiadások</t>
  </si>
  <si>
    <t>Dologi jellegű kiadások</t>
  </si>
  <si>
    <t>Általános tartalék</t>
  </si>
  <si>
    <t>Céltartalék</t>
  </si>
  <si>
    <t>Egyéb kiadások</t>
  </si>
  <si>
    <t>Önkormányzati támogatás</t>
  </si>
  <si>
    <t>I. Működési célú (folyó) bevételek, működési célú (folyó) kiadások mérlege
(Önkormányzati szinten)</t>
  </si>
  <si>
    <t>Megnevezés</t>
  </si>
  <si>
    <t>Int. működési bevételek</t>
  </si>
  <si>
    <t>Személyi juttatások</t>
  </si>
  <si>
    <t>Munkaadókat terhelő járulék</t>
  </si>
  <si>
    <t>Dologi kiadások</t>
  </si>
  <si>
    <t>ÖSSZESEN:</t>
  </si>
  <si>
    <t>Hiány:</t>
  </si>
  <si>
    <t>Többlet:</t>
  </si>
  <si>
    <t>II. Tőkejellegű bevételek és kiadások mérlege
(Önkormányzati szinten)</t>
  </si>
  <si>
    <t>Beruházás  megnevezése</t>
  </si>
  <si>
    <t>Teljes költség</t>
  </si>
  <si>
    <t>Felújítás  megnevezése</t>
  </si>
  <si>
    <t>Kiadás vonzata évenként</t>
  </si>
  <si>
    <t>Sor-
szám</t>
  </si>
  <si>
    <t>Működési célú hiteltörlesztés (tőke+kamat)</t>
  </si>
  <si>
    <t>............................</t>
  </si>
  <si>
    <t>Összesen (1+6)</t>
  </si>
  <si>
    <t>Hitel, kölcsön állomány január 1-jén</t>
  </si>
  <si>
    <t xml:space="preserve">Hitel, kölcsön </t>
  </si>
  <si>
    <t xml:space="preserve">Rövid lejáratú </t>
  </si>
  <si>
    <t>Hosszú lejáratú</t>
  </si>
  <si>
    <t xml:space="preserve">I. Működési bevételek és kiadások </t>
  </si>
  <si>
    <t xml:space="preserve">Önkormányzatok sajátos működési bevételei </t>
  </si>
  <si>
    <t>Önkormányzatok költségvetési támogatása és átengedett személyi jövedelemadó bevétele</t>
  </si>
  <si>
    <t>Működési célú kölcsönök visszatérülése, igénybevétele</t>
  </si>
  <si>
    <t>Működési célú előző évi pénzmaradvány igénybevétele</t>
  </si>
  <si>
    <t xml:space="preserve">Személyi juttatások </t>
  </si>
  <si>
    <t>Dologi kiadások és egyéb folyó kiadások (levonva az értékesített tárgyi eszközök, immateriális javak utáni ÁFA befizetés és kamatkifizetés )</t>
  </si>
  <si>
    <t>II. Felhalmozási célú bevételek és kiadások</t>
  </si>
  <si>
    <t>Fejlesztési célú támogatások</t>
  </si>
  <si>
    <t>Felhalmozási ÁFA visszatérülése</t>
  </si>
  <si>
    <t>Felhalmozási célú kölcsönök visszatérülése, igénybevétele</t>
  </si>
  <si>
    <t>Felhalmozási célú előző évi pénzmaradvány igénybevétele</t>
  </si>
  <si>
    <t>Felújítási kiadások (ÁFA-val együtt)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</si>
  <si>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</si>
  <si>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</si>
  <si>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</si>
  <si>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</si>
  <si>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</si>
  <si>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</si>
  <si>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</si>
  <si>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</si>
  <si>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</si>
  <si>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</si>
  <si>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</si>
  <si>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</si>
  <si>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</si>
  <si>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Intézmény</t>
  </si>
  <si>
    <t>Önkormányzatok sajátos felhalmozási és tőkebevételei</t>
  </si>
  <si>
    <t>Értékpapírok kiadásai</t>
  </si>
  <si>
    <t>Tárgyi eszközök, immateriális javak értékesítése</t>
  </si>
  <si>
    <t>Pénzügyi befektetések bevételei</t>
  </si>
  <si>
    <t>Hitelek, kölcsönök kiadásai</t>
  </si>
  <si>
    <t>Felújítás</t>
  </si>
  <si>
    <t>Pénzügyi befektetések kiadásai</t>
  </si>
  <si>
    <t>Társadalom- és szociálpolitikai juttatások</t>
  </si>
  <si>
    <t>Támogatások, kiegészítések</t>
  </si>
  <si>
    <t>Kötelezettség jogcíme</t>
  </si>
  <si>
    <t>Köt. váll.
 éve</t>
  </si>
  <si>
    <t>9=(4+5+6+7+8)</t>
  </si>
  <si>
    <t>Kölcsön-
nyújtás
éve</t>
  </si>
  <si>
    <t xml:space="preserve">Lejárat
éve </t>
  </si>
  <si>
    <t>Egyéb folyó kiadások</t>
  </si>
  <si>
    <t>Működési bevételek</t>
  </si>
  <si>
    <t>Támogatások</t>
  </si>
  <si>
    <t>Előző évi pénzmaradvány</t>
  </si>
  <si>
    <t>Egyéb bevételek</t>
  </si>
  <si>
    <t>Összesen
(2x3)</t>
  </si>
  <si>
    <t>Értékesített tárgyi eszközök, immateriális javak utáni ÁFA befizetés</t>
  </si>
  <si>
    <t>IV.  Hitelek kamatai</t>
  </si>
  <si>
    <t>V. Egyéb kiadások</t>
  </si>
  <si>
    <t>Önkormányzatok sajátos működési bevételei</t>
  </si>
  <si>
    <t>Felhalm. és tőkejell. kiadások</t>
  </si>
  <si>
    <t>3.1.</t>
  </si>
  <si>
    <t>3.2.</t>
  </si>
  <si>
    <t>3.3.</t>
  </si>
  <si>
    <t>4.1.</t>
  </si>
  <si>
    <t>4.2.</t>
  </si>
  <si>
    <t>4.3.</t>
  </si>
  <si>
    <t>5.1.</t>
  </si>
  <si>
    <t>5.2.</t>
  </si>
  <si>
    <t>6.1.</t>
  </si>
  <si>
    <t>6.2.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</si>
  <si>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</si>
  <si>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</si>
  <si>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</si>
  <si>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</si>
  <si>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</si>
  <si>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</si>
  <si>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BEVÉTELEK ÖSSZESEN: (9+10+11+12)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</si>
  <si>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</si>
  <si>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</si>
  <si>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</si>
  <si>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</si>
  <si>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</si>
  <si>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</si>
  <si>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</si>
  <si>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</si>
  <si>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</si>
  <si>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</si>
  <si>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VI. Finanszírozási kiadások (6.1+6.2)</t>
  </si>
  <si>
    <t xml:space="preserve"> KIADÁSOK ÖSSZESEN: (1+2+3+4+5+6)</t>
  </si>
  <si>
    <t>Rövid lejáratú hitel</t>
  </si>
  <si>
    <t>Működési célú kölcsönök nyújtása és törlesztése</t>
  </si>
  <si>
    <t>Rövid lejáratú hitel visszafizetése</t>
  </si>
  <si>
    <t>Rövid lejáratú értékpapírok beváltása, vásárlása</t>
  </si>
  <si>
    <t>Hosszú lejáratú értékpapírok kibocsátása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</si>
  <si>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</si>
  <si>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</si>
  <si>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</si>
  <si>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</si>
  <si>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Bevételek összesen:</t>
  </si>
  <si>
    <t>Kiadások összesen:</t>
  </si>
  <si>
    <t>Sor- szám</t>
  </si>
  <si>
    <t>Intézményi működési bevételek (levonva a felhalmozási ÁFA visszatérülések, értékesített tárgyi eszközök és immateriális javak ÁFA-ja, működési célú pénzeszközátvétel államháztartáson kívülről)</t>
  </si>
  <si>
    <t>Rövid lejáratú értékpapírok értékesítése, kibocsátása</t>
  </si>
  <si>
    <t>Működési célú pénzeszközátvétel államháztartáson kívülről</t>
  </si>
  <si>
    <t>Támogatásértékű működési bevétel</t>
  </si>
  <si>
    <t>Támogatásértékű (lebonyolítási) célú működési bevétel</t>
  </si>
  <si>
    <t>Működési célú pénzeszközátadás államháztartáson kívülre, egyéb támogatás</t>
  </si>
  <si>
    <t>Támogatásértékű működési kiadás</t>
  </si>
  <si>
    <t>Továbbadási (lebonyolítási) célú működési kiadás</t>
  </si>
  <si>
    <t>Működési célú bevételek összesen   (01+...+10)</t>
  </si>
  <si>
    <t>Működési célú kiadások összesen   (12+...+23)</t>
  </si>
  <si>
    <t>Önkormányzatok felhalmozási és tőke jellegű bevételei (levonva a felhalmozási célú pénzeszközátvétel államháztartáson kívülről)</t>
  </si>
  <si>
    <t>Önkormányzatok sajátos felhalmozási és tőke bevételei</t>
  </si>
  <si>
    <t>Felhalmozási célú pénzeszközátvétel államháztartáson kívülről</t>
  </si>
  <si>
    <t>Támogatásértékű felhalmozási bevétel</t>
  </si>
  <si>
    <t>Továbbadási (lebonyolítási) célú felhalmozási bevétel</t>
  </si>
  <si>
    <t>Felhalmozási célú bevételek összesen (25+..+36)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</si>
  <si>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</si>
  <si>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</si>
  <si>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</si>
  <si>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Felhalmozási célú kiadások összesen (38+..+48)</t>
  </si>
  <si>
    <t>Önkormányzat bevételei ÖSSZESEN (11+37)</t>
  </si>
  <si>
    <t>Önkormányzat kiadásai ÖSSZESEN (24+49)</t>
  </si>
  <si>
    <t>Támogatásértékű bevételek</t>
  </si>
  <si>
    <t>1.5</t>
  </si>
  <si>
    <t>Működési célú pénzeszközátadás államháztartáson kívülre</t>
  </si>
  <si>
    <t>Pénzforgalom nélküli kiadások</t>
  </si>
  <si>
    <t>1.8.</t>
  </si>
  <si>
    <t>1.9.</t>
  </si>
  <si>
    <t>1.10.</t>
  </si>
  <si>
    <t>1.11.</t>
  </si>
  <si>
    <t>Kamatkiadások</t>
  </si>
  <si>
    <t>1.12.</t>
  </si>
  <si>
    <t>Támogatásértékű műk.kiadás</t>
  </si>
  <si>
    <t>Társadalom- és szociálpol. jutt.</t>
  </si>
  <si>
    <t>Támogatásértékű kiadások</t>
  </si>
  <si>
    <t>I. Folyó (működési) kiadások (1.1+…+1.12)</t>
  </si>
  <si>
    <t>4.4.</t>
  </si>
  <si>
    <t>Működési célú pénzmaradvány átadás</t>
  </si>
  <si>
    <t>Felhalmozási célú pénzmaradvány átadás</t>
  </si>
  <si>
    <t>Dologi  kiadások*</t>
  </si>
  <si>
    <t>Felújítás*</t>
  </si>
  <si>
    <t>Intézményi beruházási kiadások*</t>
  </si>
  <si>
    <t xml:space="preserve">Egyéb </t>
  </si>
  <si>
    <t>Támogatott szervezet neve</t>
  </si>
  <si>
    <t>Támogatás célja</t>
  </si>
  <si>
    <t>Támogatás összge 
(E Ft)</t>
  </si>
  <si>
    <t>Központi támogatás</t>
  </si>
  <si>
    <t>Egyéb</t>
  </si>
  <si>
    <t>Dologi  kiadások</t>
  </si>
  <si>
    <t>II. Felhalmozási és tőke jellegű kiadások (2.1+…+2.4)</t>
  </si>
  <si>
    <t>III. Tartalékok (3.1+3.2)</t>
  </si>
  <si>
    <t>IV. Egyéb kiadások</t>
  </si>
  <si>
    <t>Előző évi várható pénzmaradvány igénybevétele (7.1.+7.2)</t>
  </si>
  <si>
    <t xml:space="preserve">Támogatásértékű működési bevételek </t>
  </si>
  <si>
    <t xml:space="preserve">Támogatásértékű felhalmozási bevételek </t>
  </si>
  <si>
    <t>Működési célú pénzeszköz átvétel államháztartáson kívülről</t>
  </si>
  <si>
    <t>Felhalmozási célú pénzeszk. átvétel államháztartáson kívülről</t>
  </si>
  <si>
    <t>V. Tám. kölcs. visszatér. igénybev., értékp. bev. (5.1+5.2)</t>
  </si>
  <si>
    <t>FOLYÓ BEVÉTELEK ÖSSZESEN: (1+2+3+4+5)</t>
  </si>
  <si>
    <t>BEVÉTELEK ÖSSZESEN: (6+7)</t>
  </si>
  <si>
    <t>Garancia és kezességvállalásból származó kifizetés</t>
  </si>
  <si>
    <t xml:space="preserve">I. Önkormányzat működési bevételei </t>
  </si>
  <si>
    <t>II. Támogatások, kiegészítések (2.1+…+2.3)</t>
  </si>
  <si>
    <t>III. Felhalmozási és tőkejellegű bevételek (3.1+…+3.3)</t>
  </si>
  <si>
    <t>IV. Véglegesen átvett pénzeszközök (4.1+...+4.4)</t>
  </si>
  <si>
    <t>KIADÁSOK ÖSSZESEN: (1+2+3+4)</t>
  </si>
  <si>
    <t>Összesen (1+4+7+9+11)</t>
  </si>
  <si>
    <t>Beruházás feladatonként</t>
  </si>
  <si>
    <t>Felújítás célonként</t>
  </si>
  <si>
    <t>1.5.</t>
  </si>
  <si>
    <t>III. Tartalékok (3.1+...+3.2)</t>
  </si>
  <si>
    <t>I. Folyó (működési) kiadások (1.1+…+1.6)</t>
  </si>
  <si>
    <t>Bajót Község Önkormányzat ( körjegyzőség )</t>
  </si>
  <si>
    <t>Felhalmozási kölcsön visszafizetése</t>
  </si>
  <si>
    <t>Sorszám</t>
  </si>
  <si>
    <t>Fajlagos</t>
  </si>
  <si>
    <t>Mutató</t>
  </si>
  <si>
    <t>mérték</t>
  </si>
  <si>
    <t xml:space="preserve"> FŐ</t>
  </si>
  <si>
    <t>Ellátott</t>
  </si>
  <si>
    <t>1/a</t>
  </si>
  <si>
    <t>Települések igazgatási és kommunális fel.</t>
  </si>
  <si>
    <t>1/b</t>
  </si>
  <si>
    <t>Hozzájárulás tömegközlekedési fel.-hoz</t>
  </si>
  <si>
    <t>Helyi közművelődési és közgyűjteményi fel.</t>
  </si>
  <si>
    <t>3. számú melléklet összesen:</t>
  </si>
  <si>
    <t>Helyi Önkormányzatokat megillető személyi jövedelemadó megosztása</t>
  </si>
  <si>
    <t>A települési önkormányzatot megillető,</t>
  </si>
  <si>
    <t>településen kimutatott személyi jöv.adó 8 %-a</t>
  </si>
  <si>
    <t>A települési Önkormányzatok</t>
  </si>
  <si>
    <t>jövedelemdiferencilásának mérséklése</t>
  </si>
  <si>
    <t>Összsesen:</t>
  </si>
  <si>
    <t>Költségvetési támogatás mindösszesen:</t>
  </si>
  <si>
    <t>Mogyorósbánya Község Önkormányzat</t>
  </si>
  <si>
    <t>Önkormányzat összesen:</t>
  </si>
  <si>
    <t>Ft-ban</t>
  </si>
  <si>
    <t>e.Ft</t>
  </si>
  <si>
    <t>Társ.és szoc. Pol-i juttatás</t>
  </si>
  <si>
    <t>Nonprofit szervek támogatása</t>
  </si>
  <si>
    <t>Likvid hitel felvét (forráshiány)</t>
  </si>
  <si>
    <t>e. Ft</t>
  </si>
  <si>
    <t>Mogyorósbánya Község Önkormányzatának</t>
  </si>
  <si>
    <t>Intézmények működési bevételeinek részletezése</t>
  </si>
  <si>
    <t>Bérleti díj</t>
  </si>
  <si>
    <t>Kiszámlázott</t>
  </si>
  <si>
    <t>Bank</t>
  </si>
  <si>
    <t>Bevétele</t>
  </si>
  <si>
    <t>Szolg bevétele</t>
  </si>
  <si>
    <t>Kamat</t>
  </si>
  <si>
    <t>Önkormányzati Igazgatás</t>
  </si>
  <si>
    <t>Köztemető</t>
  </si>
  <si>
    <t>költségvetés</t>
  </si>
  <si>
    <t xml:space="preserve">   Mogyorósbánya Község Önkormányzat</t>
  </si>
  <si>
    <t>Önkormányzat</t>
  </si>
  <si>
    <t>Város és</t>
  </si>
  <si>
    <t xml:space="preserve">község </t>
  </si>
  <si>
    <t>szolgáltatás</t>
  </si>
  <si>
    <t>gazdálkodás</t>
  </si>
  <si>
    <t>juttatás</t>
  </si>
  <si>
    <t>Egyéb bér. R. alá tartozó bére</t>
  </si>
  <si>
    <t>Rendszeres személyi jutt. Össz:</t>
  </si>
  <si>
    <t>Nem rendszeres személyi</t>
  </si>
  <si>
    <t>juttatások összesen:</t>
  </si>
  <si>
    <t>Személyi juttatások összesen:</t>
  </si>
  <si>
    <t>e Ft</t>
  </si>
  <si>
    <t>Mindösszesen:</t>
  </si>
  <si>
    <t>Készlet beszerzés</t>
  </si>
  <si>
    <t>Gyógyszer</t>
  </si>
  <si>
    <t>Irodaszer</t>
  </si>
  <si>
    <t>Folyóírat</t>
  </si>
  <si>
    <t>Hajtó</t>
  </si>
  <si>
    <t>Szakmai</t>
  </si>
  <si>
    <t>Kis értékű</t>
  </si>
  <si>
    <t>Munkaruha</t>
  </si>
  <si>
    <t>Készlet</t>
  </si>
  <si>
    <t>beszerzés</t>
  </si>
  <si>
    <t>nyomtatvány</t>
  </si>
  <si>
    <t>könyv</t>
  </si>
  <si>
    <t>információ</t>
  </si>
  <si>
    <t>és kenő</t>
  </si>
  <si>
    <t>anyagok</t>
  </si>
  <si>
    <t>tárgyi eszk.</t>
  </si>
  <si>
    <t>védőruha</t>
  </si>
  <si>
    <t>anyag-készlet</t>
  </si>
  <si>
    <t>hordozó</t>
  </si>
  <si>
    <t>anyag</t>
  </si>
  <si>
    <t>beszerzése</t>
  </si>
  <si>
    <t>összesen:</t>
  </si>
  <si>
    <t>Önálló intézmény</t>
  </si>
  <si>
    <t>Bajót-Mogyorósb.körjegyzőség</t>
  </si>
  <si>
    <t>Mogyorósbánya  Község Önkormányzat</t>
  </si>
  <si>
    <t>Kommunikációs szolgáltatások</t>
  </si>
  <si>
    <t>Nem adatátviteli</t>
  </si>
  <si>
    <t>Adatátviteli</t>
  </si>
  <si>
    <t>Kommunikációs</t>
  </si>
  <si>
    <t>célú távközlési</t>
  </si>
  <si>
    <t>szolgáltatások</t>
  </si>
  <si>
    <t>díjak</t>
  </si>
  <si>
    <t>Részben önálló intézmény</t>
  </si>
  <si>
    <t>Óvoda</t>
  </si>
  <si>
    <t>552312 Óvoda étkeztetés</t>
  </si>
  <si>
    <t>801115  Óvoda</t>
  </si>
  <si>
    <t>801225 Saj.nev. Óvoda</t>
  </si>
  <si>
    <t>751768 Óvi int.vagyon</t>
  </si>
  <si>
    <t xml:space="preserve"> Óvoda összesen:</t>
  </si>
  <si>
    <t>Szolgáltatási kiadások</t>
  </si>
  <si>
    <t>Vásárolt</t>
  </si>
  <si>
    <t>Bérleti</t>
  </si>
  <si>
    <t>Szállítási</t>
  </si>
  <si>
    <t>Gázenergia</t>
  </si>
  <si>
    <t xml:space="preserve">Villamos </t>
  </si>
  <si>
    <t>Víz-és</t>
  </si>
  <si>
    <t>Karbantartás</t>
  </si>
  <si>
    <t>Továbbszám-</t>
  </si>
  <si>
    <t>Szolgáltatási</t>
  </si>
  <si>
    <t>élelem</t>
  </si>
  <si>
    <t>energia</t>
  </si>
  <si>
    <t>kisjavítás</t>
  </si>
  <si>
    <t xml:space="preserve">üzemeltetési </t>
  </si>
  <si>
    <t>lázott szolg.</t>
  </si>
  <si>
    <t>kiadások</t>
  </si>
  <si>
    <t>kiadásai</t>
  </si>
  <si>
    <t>Általános</t>
  </si>
  <si>
    <t>Reprezen-</t>
  </si>
  <si>
    <t>Dologi</t>
  </si>
  <si>
    <t>Adók,</t>
  </si>
  <si>
    <t>forgalmi</t>
  </si>
  <si>
    <t>táció</t>
  </si>
  <si>
    <t>befizetési</t>
  </si>
  <si>
    <t>folyó</t>
  </si>
  <si>
    <t>adó</t>
  </si>
  <si>
    <t>köt.</t>
  </si>
  <si>
    <t>befizetések</t>
  </si>
  <si>
    <t>Dologi kiadások összesen</t>
  </si>
  <si>
    <t>Kommunik.</t>
  </si>
  <si>
    <t>és egyéb folyó</t>
  </si>
  <si>
    <t>kiadások összesen:</t>
  </si>
  <si>
    <t>8. sz. melléklet</t>
  </si>
  <si>
    <t xml:space="preserve">               Támogatás értékű működési kiadás</t>
  </si>
  <si>
    <t>teljesítés</t>
  </si>
  <si>
    <t>tev adatok</t>
  </si>
  <si>
    <t>Körjegyzőségnek átadott pénzeszköz</t>
  </si>
  <si>
    <t>Működési célú Pénzeszköz átadás</t>
  </si>
  <si>
    <t>Államháztartáson kívülre</t>
  </si>
  <si>
    <t>terv adatok</t>
  </si>
  <si>
    <t>Kisebbségi Önkormányzati támogatás összesen:</t>
  </si>
  <si>
    <t>Önkormányzat támogatásai:</t>
  </si>
  <si>
    <t xml:space="preserve">    - Zenekar támogatása</t>
  </si>
  <si>
    <t>Támogatások mindösszesen:</t>
  </si>
  <si>
    <t>10. sz. melléklet</t>
  </si>
  <si>
    <t xml:space="preserve">Önkormányzat által folyósított </t>
  </si>
  <si>
    <t>Társadalom és szociálpolitikai juttatások</t>
  </si>
  <si>
    <t>Ellátások összesen:</t>
  </si>
  <si>
    <t>Mogyorósbányai fúvos zenekar</t>
  </si>
  <si>
    <t>működési</t>
  </si>
  <si>
    <t>Kiadások összesítése</t>
  </si>
  <si>
    <t xml:space="preserve">Személyi </t>
  </si>
  <si>
    <t>Munkaadót</t>
  </si>
  <si>
    <t>Beruházás</t>
  </si>
  <si>
    <t>Társadalom</t>
  </si>
  <si>
    <t>terhelő</t>
  </si>
  <si>
    <t>és szociál</t>
  </si>
  <si>
    <t>járulékok</t>
  </si>
  <si>
    <t>pol.-i juttatás</t>
  </si>
  <si>
    <t>Eredeti</t>
  </si>
  <si>
    <t>Cím sz.</t>
  </si>
  <si>
    <t>Alcím</t>
  </si>
  <si>
    <t>Cím neve</t>
  </si>
  <si>
    <t>jogviszony</t>
  </si>
  <si>
    <t>A működési és fejlesztési célú bevételek és kiadások</t>
  </si>
  <si>
    <t>számlavezetési díj</t>
  </si>
  <si>
    <t>közszolg</t>
  </si>
  <si>
    <t>Belföldi</t>
  </si>
  <si>
    <t>kiküldetés</t>
  </si>
  <si>
    <t>személyi juttatások részletezése</t>
  </si>
  <si>
    <t>Felhalmozási célú kölcsön törlesztés  (tőke)</t>
  </si>
  <si>
    <t>különféle dologi</t>
  </si>
  <si>
    <t>dologi</t>
  </si>
  <si>
    <t>Kölcsön</t>
  </si>
  <si>
    <t>Tát-Mogyorósbány Intézményfenntartó társulás</t>
  </si>
  <si>
    <t>3. számú melléklet</t>
  </si>
  <si>
    <t>4.számú melléklet</t>
  </si>
  <si>
    <t>5/b. számú melléklet</t>
  </si>
  <si>
    <t>5/a. számú melléklet</t>
  </si>
  <si>
    <t>7. sz. melléklet</t>
  </si>
  <si>
    <t>9.számú melléklet</t>
  </si>
  <si>
    <t>9/a. számú melléklet</t>
  </si>
  <si>
    <t>9/b.számú melléklet</t>
  </si>
  <si>
    <t>9/d. számú melléklet</t>
  </si>
  <si>
    <t>9/e.számú melléklet</t>
  </si>
  <si>
    <t>11. sz. melléklet</t>
  </si>
  <si>
    <t>12. sz. melléklet</t>
  </si>
  <si>
    <t>13.számú melléklet</t>
  </si>
  <si>
    <t xml:space="preserve">     felhalmozásitartalék</t>
  </si>
  <si>
    <t>ÁFA</t>
  </si>
  <si>
    <t xml:space="preserve">Dologi kiadások  </t>
  </si>
  <si>
    <t>Reprezentáció</t>
  </si>
  <si>
    <t>belföldi kiküldetés</t>
  </si>
  <si>
    <t>különféle d</t>
  </si>
  <si>
    <t>7=1+2+3+4+5+6</t>
  </si>
  <si>
    <t>9=7+8</t>
  </si>
  <si>
    <t xml:space="preserve">    kommunális adó bevétele</t>
  </si>
  <si>
    <t xml:space="preserve">    iparűzési adó bevétele</t>
  </si>
  <si>
    <t>tartalék</t>
  </si>
  <si>
    <t>2010. évre</t>
  </si>
  <si>
    <t>Értékesített tárgyi eszközök és
 immateriális javak és ÁFA-ja</t>
  </si>
  <si>
    <t>Beruházási kiadások (ÁFA-val együtt)</t>
  </si>
  <si>
    <t>Hosszú lejáratú hitel, pályázati bevétel</t>
  </si>
  <si>
    <t>Ingatlan-föld értékesítés</t>
  </si>
  <si>
    <t>Tárgyieszközök, immateriális javak értékesítése</t>
  </si>
  <si>
    <t>pénzügyi</t>
  </si>
  <si>
    <t>szolg</t>
  </si>
  <si>
    <t>csatorna</t>
  </si>
  <si>
    <t>szolg.</t>
  </si>
  <si>
    <t>e FT</t>
  </si>
  <si>
    <t xml:space="preserve">    - Közalapítvány támogatása</t>
  </si>
  <si>
    <t>1/c</t>
  </si>
  <si>
    <t>9/a</t>
  </si>
  <si>
    <t>Támogatásértékű működésibev.</t>
  </si>
  <si>
    <t>Véglegesen átvett pénzeszköz</t>
  </si>
  <si>
    <t>Kölcsön törlesztés</t>
  </si>
  <si>
    <t>1. Számú melléklet</t>
  </si>
  <si>
    <t>2. Számú melléklet</t>
  </si>
  <si>
    <t>Létszám</t>
  </si>
  <si>
    <t>összesen</t>
  </si>
  <si>
    <t>főállású</t>
  </si>
  <si>
    <t>Költségáltalány</t>
  </si>
  <si>
    <t>2011. évre</t>
  </si>
  <si>
    <t>2.3</t>
  </si>
  <si>
    <t>2.4</t>
  </si>
  <si>
    <t>2.5</t>
  </si>
  <si>
    <t>II. Felhalmozási és tőke jellegű kiadások (2.1+…+2.5)</t>
  </si>
  <si>
    <t xml:space="preserve">    működési tartalék (készlet beszerzés)</t>
  </si>
  <si>
    <t xml:space="preserve">Felújítás </t>
  </si>
  <si>
    <t xml:space="preserve">Intézményi beruházás </t>
  </si>
  <si>
    <t xml:space="preserve"> tartalék</t>
  </si>
  <si>
    <t>Támogatásér.</t>
  </si>
  <si>
    <t xml:space="preserve">müködési </t>
  </si>
  <si>
    <t>kiadés</t>
  </si>
  <si>
    <t>Működés</t>
  </si>
  <si>
    <t>célú</t>
  </si>
  <si>
    <t>pénzeszk át.</t>
  </si>
  <si>
    <t>Tartalék</t>
  </si>
  <si>
    <t>Hitelek</t>
  </si>
  <si>
    <t>2010 évi</t>
  </si>
  <si>
    <t xml:space="preserve">   felhalmozási tartalék</t>
  </si>
  <si>
    <t>Cafatéria munkatörvénykönyves</t>
  </si>
  <si>
    <t>381103 Települési Hulladékszállítás</t>
  </si>
  <si>
    <t>552110 Közutak,hídak üzemeltetése</t>
  </si>
  <si>
    <t>682002 nem lakóingatlan bérbeadása</t>
  </si>
  <si>
    <t>841126 Önkormányzati ig. tev</t>
  </si>
  <si>
    <t>841127 Települési Kisebbségi önk</t>
  </si>
  <si>
    <t>841402 Közvilágítás</t>
  </si>
  <si>
    <t>841133 Adó beszedés,adóellenörzése</t>
  </si>
  <si>
    <t>841901 Önkormányzatok elszámolása</t>
  </si>
  <si>
    <t>862101 Háziorvosi szolgálat</t>
  </si>
  <si>
    <t>869041 Család és nővédelmi eü. Gond</t>
  </si>
  <si>
    <t>889921 Szociális étkeztetés</t>
  </si>
  <si>
    <t>882111 Rendszeres szociális segély</t>
  </si>
  <si>
    <t>882113 Lakás Fenntartási normatíva</t>
  </si>
  <si>
    <t>882115 Ápolási díj alanyi jogon</t>
  </si>
  <si>
    <t>882116 Ápolási díj méltányossági jogon</t>
  </si>
  <si>
    <t xml:space="preserve">882117 Rendszeres gyermekvédelmi </t>
  </si>
  <si>
    <t>882118 Kiegészítő gyermekvédelmi tám.</t>
  </si>
  <si>
    <t>882122 Átmeneti segély</t>
  </si>
  <si>
    <t>882123 Temetési segély</t>
  </si>
  <si>
    <t>882124 Rendkivüli gyermekvédelmi tám</t>
  </si>
  <si>
    <t>882129 Egyéb Önkormányzati eseti pé</t>
  </si>
  <si>
    <t>890441 Közcélú foglalkoztatás</t>
  </si>
  <si>
    <t>910501 Közművelődési tevékenység</t>
  </si>
  <si>
    <t>910123 Könyvtári szolgáltatások</t>
  </si>
  <si>
    <t>960302 Köztemető-fenntartás és mük</t>
  </si>
  <si>
    <t>841403 Város és községgazdálkodás</t>
  </si>
  <si>
    <t>KDOP-2009-4.1.1/ E (Felszabudlás út árok lefedés)</t>
  </si>
  <si>
    <t>2 (3+4+5)</t>
  </si>
  <si>
    <t xml:space="preserve">    - Asztalitenisz Club   támogatása</t>
  </si>
  <si>
    <t>2012. évre</t>
  </si>
  <si>
    <t>Aszalitenisz Club támogatása</t>
  </si>
  <si>
    <t>1.1</t>
  </si>
  <si>
    <t>1.2</t>
  </si>
  <si>
    <t>1.3</t>
  </si>
  <si>
    <t>1.4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</si>
  <si>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</si>
  <si>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</si>
  <si>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</si>
  <si>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</si>
  <si>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</si>
  <si>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</si>
  <si>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</si>
  <si>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</si>
  <si>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</si>
  <si>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</si>
  <si>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</si>
  <si>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</si>
  <si>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</si>
  <si>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</si>
  <si>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</si>
  <si>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</si>
  <si>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</si>
  <si>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</si>
  <si>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</si>
  <si>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</si>
  <si>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2.1</t>
  </si>
  <si>
    <t>841127 Települési Kisebbségi önkormányzat</t>
  </si>
  <si>
    <t>882124 Rendkivüli gyermekvédelmi támogatás</t>
  </si>
  <si>
    <t>882118 Kiegészítő gyermekvédelmi támogatás</t>
  </si>
  <si>
    <t>882129 Egyéb Önkormányzati eseti pénzbeli ellátások</t>
  </si>
  <si>
    <t>841126 Önkormányzati ig. tevékenység</t>
  </si>
  <si>
    <t>960302 Köztemető-fenntartás és müködtetés</t>
  </si>
  <si>
    <t>2013. után</t>
  </si>
  <si>
    <t>890442 Közhasznú foglalkoztatás</t>
  </si>
  <si>
    <t>890441 Közhasznú foglalkoztatás</t>
  </si>
  <si>
    <t>890442  Közhasznú foglalkoztatás</t>
  </si>
  <si>
    <t>1.26</t>
  </si>
  <si>
    <t>Közhasznú</t>
  </si>
  <si>
    <t>Közcélú</t>
  </si>
  <si>
    <t>Ápolási díj</t>
  </si>
  <si>
    <t>alanyi jogon</t>
  </si>
  <si>
    <t>Méltányossági</t>
  </si>
  <si>
    <t>jogon</t>
  </si>
  <si>
    <t>882125 Mozgáskorl  közlekedési tám.</t>
  </si>
  <si>
    <t>882202 Közgyógyigazolvány</t>
  </si>
  <si>
    <t>882125 Mozgáskorlátozottak közl tám.</t>
  </si>
  <si>
    <t>882202 Közgyógy igazlovány</t>
  </si>
  <si>
    <t>882125 Mozgáskorlátozottak közlk tám</t>
  </si>
  <si>
    <t>882125 Mozgáskorlátozottak közlk. Tám</t>
  </si>
  <si>
    <t>1.27</t>
  </si>
  <si>
    <t>1.28</t>
  </si>
  <si>
    <t>Sport feladatok</t>
  </si>
  <si>
    <t>Pénzbeni természetbeni szociális hozzájá.</t>
  </si>
  <si>
    <t xml:space="preserve">  Támogatások,kiegészítések</t>
  </si>
  <si>
    <t>Közalapítvány támogatása</t>
  </si>
  <si>
    <t>Tát Nagyközség Önkorm.óvoda  társulásra átadott pénzeszköz</t>
  </si>
  <si>
    <t>Tát Nagyközség Önkorm. Iskola társulásra átadott pénzeszköz</t>
  </si>
  <si>
    <t>Szennyvíztisztító telep felúítása</t>
  </si>
  <si>
    <t>9/C. számú melléklet</t>
  </si>
  <si>
    <t>Beruházások-Felújítások</t>
  </si>
  <si>
    <t>polgármester</t>
  </si>
  <si>
    <t>munkatörv kv.</t>
  </si>
  <si>
    <t>2010.évi</t>
  </si>
  <si>
    <t>2011 év</t>
  </si>
  <si>
    <t>2011. évi költségvetése</t>
  </si>
  <si>
    <t>2010 évi módosított előirányzat</t>
  </si>
  <si>
    <t>Nem kakóingatlan bérbeadása</t>
  </si>
  <si>
    <t>2011. évi előirányzat</t>
  </si>
  <si>
    <t>2011. évi működési előirányzat</t>
  </si>
  <si>
    <t>2011. évi felhalmozási előirányzat</t>
  </si>
  <si>
    <t>Működési kamatmentes kölcsön államháztartáson kívülre</t>
  </si>
  <si>
    <t>2011 évi munkaadót terhelő járulékok</t>
  </si>
  <si>
    <t>2011 évi</t>
  </si>
  <si>
    <t xml:space="preserve">     -borverseny támoagatása</t>
  </si>
  <si>
    <t xml:space="preserve">    -Roma KHT Támogatása</t>
  </si>
  <si>
    <t xml:space="preserve">Cafatéria </t>
  </si>
  <si>
    <t>2011 évi költségvetése</t>
  </si>
  <si>
    <t>I</t>
  </si>
  <si>
    <r>
      <t xml:space="preserve"> Intézményi működési bevételek</t>
    </r>
    <r>
      <rPr>
        <b/>
        <vertAlign val="superscript"/>
        <sz val="8"/>
        <rFont val="Times New Roman CE"/>
        <family val="0"/>
      </rPr>
      <t>*</t>
    </r>
  </si>
  <si>
    <t>2.1 Helyi adók*</t>
  </si>
  <si>
    <t>2.2 Bírságok, pótlékok,</t>
  </si>
  <si>
    <t>2.3 Egyéb bevétel</t>
  </si>
  <si>
    <t>2.4 Talajterhelési dij</t>
  </si>
  <si>
    <t>2.5Átengedett központi adók*</t>
  </si>
  <si>
    <t xml:space="preserve">          átenedett központi adó szja</t>
  </si>
  <si>
    <t xml:space="preserve">          gépjárműadó</t>
  </si>
  <si>
    <t>II</t>
  </si>
  <si>
    <t>Önkormányzat költségvetési támogatása</t>
  </si>
  <si>
    <t>1.Normatív hozzájárulások*</t>
  </si>
  <si>
    <t xml:space="preserve">2.Központosított CÉDE pályázat  </t>
  </si>
  <si>
    <t>3.Központosított nyári étkeztetés</t>
  </si>
  <si>
    <t xml:space="preserve"> Önkormányzat sajátos műk. bevételei (2.1+2.5)*</t>
  </si>
  <si>
    <t>IV.</t>
  </si>
  <si>
    <t xml:space="preserve">Felhalmozási és tőkejellegű bevételek </t>
  </si>
  <si>
    <t>1.1Kisebbségi Önkormányzat támogatása</t>
  </si>
  <si>
    <t>1.2Közlekedési támogatás</t>
  </si>
  <si>
    <t>1.3gyermekvédelmi támogatás</t>
  </si>
  <si>
    <t>1.4Kisebbségi Önkormányzat támogatása</t>
  </si>
  <si>
    <t>2.1UMPV pályázat játszótér felújítás</t>
  </si>
  <si>
    <t>2.2KDOP-4.1-1)Efelszabadulás út csőbehelyezés</t>
  </si>
  <si>
    <t>2.3Támogatás HOLCIMTÓL</t>
  </si>
  <si>
    <t>2.4Többcélú kistérségi társulástól átvett pénzeszköz</t>
  </si>
  <si>
    <t>2.5Többcélú kistérségi társulástól átvett pénzeszköz(könyvtár)</t>
  </si>
  <si>
    <t>V.</t>
  </si>
  <si>
    <t>III.</t>
  </si>
  <si>
    <t>1.Működéscélú pénzeszköz átvétel államháztartáon kiv.</t>
  </si>
  <si>
    <t>1.Felhalmozáscélú pénzeszköz átvétel államháztartáon kiv.</t>
  </si>
  <si>
    <t>Működési célú  kölcsön visszatér.,</t>
  </si>
  <si>
    <t>1</t>
  </si>
  <si>
    <t>2</t>
  </si>
  <si>
    <t>VI</t>
  </si>
  <si>
    <t>Költségvetési hiány</t>
  </si>
  <si>
    <t xml:space="preserve">        Felhalmozási hiány</t>
  </si>
  <si>
    <t xml:space="preserve">         Működési hiány</t>
  </si>
  <si>
    <t>VII.</t>
  </si>
  <si>
    <t>Költségvetési hiány belső finanszirozására szolgáló bevétel</t>
  </si>
  <si>
    <t>Előző évek Működési célú pénzmaradvány igénybevétele</t>
  </si>
  <si>
    <t>Előző évek Felhalmozási célú pénzmaradvány igénybevétele</t>
  </si>
  <si>
    <t>VIII.</t>
  </si>
  <si>
    <t>Működés célú hitel felvétele</t>
  </si>
  <si>
    <t>1.1 Rövid lejáratú hitel felvétel</t>
  </si>
  <si>
    <t>Felhalmozás célú hitel felvétel</t>
  </si>
  <si>
    <t>2.1 Rövidlejáratú hitelek felvétele</t>
  </si>
  <si>
    <t>IX.</t>
  </si>
  <si>
    <t>V. Tám. kölcs. visszatér. igénybev., értékp. bev. (1+2)</t>
  </si>
  <si>
    <t xml:space="preserve">KöltségvetésiBEVÉTELEK ÖSSZESEN: </t>
  </si>
  <si>
    <t>2011 év előtti teljesítés</t>
  </si>
  <si>
    <t>2010. évi előirányzatból önrész</t>
  </si>
  <si>
    <t>2011 évi előirányzatból pályázati rész</t>
  </si>
  <si>
    <t>2011 évi előirányzatból önrész</t>
  </si>
  <si>
    <t>2011 évi előirányzatból pályazti rész</t>
  </si>
  <si>
    <t>KDOP-2009-4.1.1/ E pályázaton felüli rész</t>
  </si>
  <si>
    <t>Művelődési ház pályázati rész</t>
  </si>
  <si>
    <t>Művelődési ház pályázaton felüli rész</t>
  </si>
  <si>
    <t>lap-top(programokkal együtt)</t>
  </si>
  <si>
    <t>Egyszeri gyermekvédelmi támogat         (100%-os Állami támogatás)</t>
  </si>
  <si>
    <t>Normatív ápolási díj                                        ( 2 fő 25%-os önrésze)</t>
  </si>
  <si>
    <t>Méltányossági ápolási díj                               (1 fő 100 %-os önrésze)</t>
  </si>
  <si>
    <t>Temetési segély                                                      (100%-os önrész)</t>
  </si>
  <si>
    <t>Közgyógy ellátás                                                    (100%-os önrész)</t>
  </si>
  <si>
    <t>rendkívüli gyermekvédelmi támogatás                     (100%-os önrész)</t>
  </si>
  <si>
    <t>Átmeneti Szociális Segély                                        (100%-os önrész)</t>
  </si>
  <si>
    <t>Mozgáskorlátozottak támogatása         ( 100 %-os Állami támogatás)</t>
  </si>
  <si>
    <t>Önkormányzat működési bevételei (1+2)</t>
  </si>
  <si>
    <t>2011. ÉVI KÖLTSÉGVETÉSÉNEK PÉNZÜGYI MÉRLEGE</t>
  </si>
  <si>
    <t>2011. évi normatív  hozzájárulások  alakulása jogcímenként</t>
  </si>
  <si>
    <t>2010 év</t>
  </si>
  <si>
    <t>Támogatásértékű bevétel (1+2)</t>
  </si>
  <si>
    <t>Támogatásértékű felhalmozási bevételek(2.1+2.5)</t>
  </si>
  <si>
    <t>2011. évi címrend</t>
  </si>
  <si>
    <t>2011 évi létszámkimutatás</t>
  </si>
  <si>
    <t>2010 évi teljesítés</t>
  </si>
  <si>
    <t>Mogyorósbánya Fúvoszenekar Egyesület</t>
  </si>
  <si>
    <t>Mogyorósbányai Asztalitenisz Kluub</t>
  </si>
  <si>
    <t xml:space="preserve">Mogyorósbányáért Közalapítvány </t>
  </si>
  <si>
    <t>2011 év előtti</t>
  </si>
  <si>
    <t>2013. 
Után</t>
  </si>
  <si>
    <t>Kamatmetes lakossági kölcsön</t>
  </si>
  <si>
    <t>Mozgókönyvtár beszerzése</t>
  </si>
  <si>
    <t>Mozgókönyvtár Projektor beszerzés</t>
  </si>
  <si>
    <t>4.Normatív kötött felhasználású támogatás</t>
  </si>
  <si>
    <t>5.Vis maior támogaqtás</t>
  </si>
  <si>
    <t>6.Előző évi költségvetés kiegészítés</t>
  </si>
  <si>
    <t xml:space="preserve"> Támogatások, kiegészítések (1+..6)</t>
  </si>
  <si>
    <t xml:space="preserve">   1.5.Munkaügyi központ támogatása</t>
  </si>
  <si>
    <t xml:space="preserve">  1.6Többcélú kistérségi társulástól átvett pénzeszköz(könyvtár)</t>
  </si>
  <si>
    <t>Támogatásértékű működési bevételek  (1.1+1.6)</t>
  </si>
  <si>
    <t>kölcsönök visszatérülése</t>
  </si>
  <si>
    <t>Müködési hitel</t>
  </si>
  <si>
    <t>Működéscélú pénzeszköz átadás</t>
  </si>
  <si>
    <t>Támogatásésrtékű kiadás</t>
  </si>
  <si>
    <t>17/a. számú melléklet</t>
  </si>
  <si>
    <t>Szlovák Kisebbségi Önkormányzat</t>
  </si>
  <si>
    <t>17/B. számú melléklet</t>
  </si>
  <si>
    <t>Német Kisebbségi Önkormányzat</t>
  </si>
  <si>
    <t>2011-2012-2013 évi alakulását külön bemutató mérleg</t>
  </si>
  <si>
    <t>2013. évre</t>
  </si>
  <si>
    <t xml:space="preserve">     működési tartalék </t>
  </si>
  <si>
    <t>Támogatás-kölcsönök</t>
  </si>
  <si>
    <t>27 % járulék</t>
  </si>
  <si>
    <t>Bérpótló juttatás                                              (5 fő 20%-os önrésze)</t>
  </si>
  <si>
    <t>Lakásfenntartási támogatás                                       (20%-os önrész)</t>
  </si>
  <si>
    <t xml:space="preserve">Katica alap                                                             (100%-os önrész)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</si>
</sst>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00"/>
    <numFmt numFmtId="167" formatCode="yyyy\-mm\-dd;@"/>
  </numFmts>
  <fonts count="74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sz val="8"/>
      <name val="Times New Roman"/>
      <family val="1"/>
    </font>
    <font>
      <b/>
      <vertAlign val="superscript"/>
      <sz val="8"/>
      <name val="Times New Roman CE"/>
      <family val="0"/>
    </font>
    <font>
      <b/>
      <i/>
      <sz val="11"/>
      <name val="Times New Roman CE"/>
      <family val="0"/>
    </font>
    <font>
      <sz val="10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6"/>
      <name val="Arial CE"/>
      <family val="0"/>
    </font>
    <font>
      <sz val="8"/>
      <name val="Arial CE"/>
      <family val="0"/>
    </font>
    <font>
      <b/>
      <sz val="11"/>
      <name val="Times New Roman"/>
      <family val="1"/>
    </font>
    <font>
      <b/>
      <sz val="12"/>
      <name val="Arial CE"/>
      <family val="0"/>
    </font>
    <font>
      <b/>
      <sz val="9"/>
      <name val="Arial CE"/>
      <family val="0"/>
    </font>
    <font>
      <b/>
      <sz val="8"/>
      <name val="Arial CE"/>
      <family val="2"/>
    </font>
    <font>
      <sz val="10"/>
      <name val="Arial CE"/>
      <family val="2"/>
    </font>
    <font>
      <b/>
      <sz val="11"/>
      <name val="Arial CE"/>
      <family val="0"/>
    </font>
    <font>
      <sz val="9"/>
      <name val="Arial CE"/>
      <family val="0"/>
    </font>
    <font>
      <b/>
      <sz val="12"/>
      <color indexed="17"/>
      <name val="Arial CE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6"/>
      <name val="Times New Roman CE"/>
      <family val="1"/>
    </font>
    <font>
      <sz val="8"/>
      <color indexed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n"/>
      <right/>
      <top style="medium"/>
      <bottom/>
    </border>
    <border>
      <left style="medium"/>
      <right/>
      <top/>
      <bottom style="thin"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832">
    <xf numFmtId="0" fontId="0" fillId="0" borderId="0" xfId="0" applyAlignment="1">
      <alignment/>
    </xf>
    <xf numFmtId="164" fontId="7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0" fontId="0" fillId="0" borderId="0" xfId="0" applyFill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Protection="1">
      <alignment/>
      <protection/>
    </xf>
    <xf numFmtId="164" fontId="7" fillId="0" borderId="10" xfId="56" applyNumberFormat="1" applyFont="1" applyFill="1" applyBorder="1" applyAlignment="1" applyProtection="1">
      <alignment horizontal="centerContinuous" vertical="center"/>
      <protection/>
    </xf>
    <xf numFmtId="0" fontId="16" fillId="0" borderId="11" xfId="56" applyFont="1" applyFill="1" applyBorder="1" applyAlignment="1" applyProtection="1">
      <alignment horizontal="left" vertical="center" wrapText="1" indent="1"/>
      <protection/>
    </xf>
    <xf numFmtId="0" fontId="16" fillId="0" borderId="12" xfId="56" applyFont="1" applyFill="1" applyBorder="1" applyAlignment="1" applyProtection="1">
      <alignment horizontal="left" vertical="center" wrapText="1" indent="1"/>
      <protection/>
    </xf>
    <xf numFmtId="164" fontId="16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2" xfId="56" applyNumberFormat="1" applyFont="1" applyFill="1" applyBorder="1" applyAlignment="1" applyProtection="1">
      <alignment vertical="center" wrapText="1"/>
      <protection locked="0"/>
    </xf>
    <xf numFmtId="164" fontId="16" fillId="0" borderId="13" xfId="56" applyNumberFormat="1" applyFont="1" applyFill="1" applyBorder="1" applyAlignment="1" applyProtection="1">
      <alignment vertical="center" wrapText="1"/>
      <protection locked="0"/>
    </xf>
    <xf numFmtId="0" fontId="16" fillId="0" borderId="14" xfId="56" applyFont="1" applyFill="1" applyBorder="1" applyAlignment="1" applyProtection="1">
      <alignment horizontal="left" vertical="center" wrapText="1" indent="1"/>
      <protection/>
    </xf>
    <xf numFmtId="164" fontId="16" fillId="0" borderId="15" xfId="56" applyNumberFormat="1" applyFont="1" applyFill="1" applyBorder="1" applyAlignment="1" applyProtection="1">
      <alignment vertical="center" wrapText="1"/>
      <protection locked="0"/>
    </xf>
    <xf numFmtId="164" fontId="16" fillId="0" borderId="16" xfId="56" applyNumberFormat="1" applyFont="1" applyFill="1" applyBorder="1" applyAlignment="1" applyProtection="1">
      <alignment vertical="center" wrapText="1"/>
      <protection locked="0"/>
    </xf>
    <xf numFmtId="0" fontId="17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17" xfId="56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vertical="center" wrapText="1"/>
      <protection locked="0"/>
    </xf>
    <xf numFmtId="0" fontId="16" fillId="0" borderId="19" xfId="56" applyFont="1" applyFill="1" applyBorder="1" applyAlignment="1" applyProtection="1">
      <alignment horizontal="left" vertical="center" wrapText="1" indent="1"/>
      <protection/>
    </xf>
    <xf numFmtId="49" fontId="16" fillId="0" borderId="20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7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1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14" fillId="0" borderId="28" xfId="56" applyFont="1" applyFill="1" applyBorder="1" applyAlignment="1" applyProtection="1">
      <alignment horizontal="left" vertical="center" wrapText="1" indent="1"/>
      <protection/>
    </xf>
    <xf numFmtId="0" fontId="14" fillId="0" borderId="29" xfId="56" applyFont="1" applyFill="1" applyBorder="1" applyAlignment="1" applyProtection="1">
      <alignment horizontal="left" vertical="center" wrapText="1" indent="1"/>
      <protection/>
    </xf>
    <xf numFmtId="0" fontId="16" fillId="0" borderId="12" xfId="56" applyFont="1" applyFill="1" applyBorder="1" applyAlignment="1" applyProtection="1">
      <alignment horizontal="left" vertical="center" wrapText="1" indent="2"/>
      <protection/>
    </xf>
    <xf numFmtId="0" fontId="16" fillId="0" borderId="12" xfId="56" applyFont="1" applyFill="1" applyBorder="1" applyAlignment="1" applyProtection="1">
      <alignment horizontal="left" indent="1"/>
      <protection/>
    </xf>
    <xf numFmtId="0" fontId="8" fillId="0" borderId="28" xfId="56" applyFont="1" applyFill="1" applyBorder="1" applyAlignment="1" applyProtection="1">
      <alignment horizontal="center" vertical="center" wrapText="1"/>
      <protection/>
    </xf>
    <xf numFmtId="0" fontId="8" fillId="0" borderId="30" xfId="56" applyFont="1" applyFill="1" applyBorder="1" applyAlignment="1" applyProtection="1">
      <alignment horizontal="center" vertical="center" wrapText="1"/>
      <protection/>
    </xf>
    <xf numFmtId="164" fontId="16" fillId="0" borderId="13" xfId="0" applyNumberFormat="1" applyFont="1" applyFill="1" applyBorder="1" applyAlignment="1" applyProtection="1">
      <alignment vertical="center" wrapText="1"/>
      <protection locked="0"/>
    </xf>
    <xf numFmtId="164" fontId="16" fillId="0" borderId="27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164" fontId="16" fillId="0" borderId="26" xfId="0" applyNumberFormat="1" applyFont="1" applyFill="1" applyBorder="1" applyAlignment="1" applyProtection="1">
      <alignment vertical="center" wrapText="1"/>
      <protection locked="0"/>
    </xf>
    <xf numFmtId="0" fontId="16" fillId="0" borderId="22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166" fontId="14" fillId="0" borderId="31" xfId="0" applyNumberFormat="1" applyFont="1" applyFill="1" applyBorder="1" applyAlignment="1">
      <alignment horizontal="center" vertical="center" wrapText="1"/>
    </xf>
    <xf numFmtId="166" fontId="16" fillId="0" borderId="32" xfId="0" applyNumberFormat="1" applyFont="1" applyFill="1" applyBorder="1" applyAlignment="1">
      <alignment horizontal="center" vertical="center" wrapText="1"/>
    </xf>
    <xf numFmtId="164" fontId="16" fillId="0" borderId="14" xfId="0" applyNumberFormat="1" applyFont="1" applyFill="1" applyBorder="1" applyAlignment="1" applyProtection="1">
      <alignment vertical="center" wrapText="1"/>
      <protection locked="0"/>
    </xf>
    <xf numFmtId="166" fontId="16" fillId="0" borderId="19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 applyProtection="1">
      <alignment vertical="center" wrapText="1"/>
      <protection locked="0"/>
    </xf>
    <xf numFmtId="164" fontId="16" fillId="0" borderId="33" xfId="0" applyNumberFormat="1" applyFont="1" applyFill="1" applyBorder="1" applyAlignment="1" applyProtection="1">
      <alignment vertical="center" wrapText="1"/>
      <protection locked="0"/>
    </xf>
    <xf numFmtId="0" fontId="16" fillId="0" borderId="25" xfId="0" applyFont="1" applyFill="1" applyBorder="1" applyAlignment="1">
      <alignment vertical="center" wrapText="1"/>
    </xf>
    <xf numFmtId="166" fontId="16" fillId="0" borderId="34" xfId="0" applyNumberFormat="1" applyFont="1" applyFill="1" applyBorder="1" applyAlignment="1">
      <alignment horizontal="center" vertical="center" wrapText="1"/>
    </xf>
    <xf numFmtId="164" fontId="16" fillId="0" borderId="35" xfId="0" applyNumberFormat="1" applyFont="1" applyFill="1" applyBorder="1" applyAlignment="1" applyProtection="1">
      <alignment vertical="center" wrapText="1"/>
      <protection locked="0"/>
    </xf>
    <xf numFmtId="0" fontId="16" fillId="0" borderId="3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right" vertical="center" indent="1"/>
    </xf>
    <xf numFmtId="49" fontId="14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30" xfId="56" applyFont="1" applyFill="1" applyBorder="1" applyAlignment="1" applyProtection="1">
      <alignment vertical="center" wrapText="1"/>
      <protection/>
    </xf>
    <xf numFmtId="164" fontId="14" fillId="0" borderId="40" xfId="56" applyNumberFormat="1" applyFont="1" applyFill="1" applyBorder="1" applyAlignment="1" applyProtection="1">
      <alignment vertical="center" wrapText="1"/>
      <protection locked="0"/>
    </xf>
    <xf numFmtId="0" fontId="14" fillId="0" borderId="38" xfId="56" applyFont="1" applyFill="1" applyBorder="1" applyAlignment="1" applyProtection="1">
      <alignment vertical="center" wrapText="1"/>
      <protection/>
    </xf>
    <xf numFmtId="0" fontId="16" fillId="0" borderId="12" xfId="0" applyFont="1" applyBorder="1" applyAlignment="1" applyProtection="1">
      <alignment horizontal="left" vertical="center" indent="1"/>
      <protection locked="0"/>
    </xf>
    <xf numFmtId="3" fontId="16" fillId="0" borderId="13" xfId="0" applyNumberFormat="1" applyFont="1" applyBorder="1" applyAlignment="1" applyProtection="1">
      <alignment horizontal="right" vertical="center" indent="1"/>
      <protection locked="0"/>
    </xf>
    <xf numFmtId="0" fontId="8" fillId="0" borderId="30" xfId="56" applyFont="1" applyFill="1" applyBorder="1" applyAlignment="1" applyProtection="1">
      <alignment vertical="center" wrapText="1"/>
      <protection/>
    </xf>
    <xf numFmtId="0" fontId="14" fillId="0" borderId="28" xfId="56" applyFont="1" applyFill="1" applyBorder="1" applyAlignment="1" applyProtection="1">
      <alignment horizontal="center" vertical="center" wrapText="1"/>
      <protection/>
    </xf>
    <xf numFmtId="0" fontId="14" fillId="0" borderId="30" xfId="56" applyFont="1" applyFill="1" applyBorder="1" applyAlignment="1" applyProtection="1">
      <alignment horizontal="center" vertical="center" wrapText="1"/>
      <protection/>
    </xf>
    <xf numFmtId="0" fontId="14" fillId="0" borderId="40" xfId="56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0" fontId="8" fillId="0" borderId="30" xfId="57" applyFont="1" applyFill="1" applyBorder="1" applyAlignment="1" applyProtection="1">
      <alignment horizontal="left" vertical="center" indent="1"/>
      <protection/>
    </xf>
    <xf numFmtId="0" fontId="8" fillId="0" borderId="28" xfId="0" applyFont="1" applyFill="1" applyBorder="1" applyAlignment="1">
      <alignment vertical="center" wrapText="1"/>
    </xf>
    <xf numFmtId="0" fontId="16" fillId="0" borderId="14" xfId="56" applyFont="1" applyFill="1" applyBorder="1" applyAlignment="1" applyProtection="1">
      <alignment horizontal="left" vertical="center" wrapText="1" indent="1"/>
      <protection/>
    </xf>
    <xf numFmtId="0" fontId="16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11" xfId="56" applyFont="1" applyFill="1" applyBorder="1" applyAlignment="1" applyProtection="1">
      <alignment horizontal="left" vertical="center" wrapText="1" indent="1"/>
      <protection/>
    </xf>
    <xf numFmtId="0" fontId="14" fillId="0" borderId="38" xfId="56" applyFont="1" applyFill="1" applyBorder="1" applyAlignment="1" applyProtection="1">
      <alignment horizontal="left" vertical="center" wrapText="1"/>
      <protection/>
    </xf>
    <xf numFmtId="0" fontId="14" fillId="0" borderId="30" xfId="56" applyFont="1" applyFill="1" applyBorder="1" applyAlignment="1" applyProtection="1">
      <alignment horizontal="left" vertical="center" wrapText="1"/>
      <protection/>
    </xf>
    <xf numFmtId="0" fontId="18" fillId="0" borderId="30" xfId="56" applyFont="1" applyFill="1" applyBorder="1" applyAlignment="1" applyProtection="1">
      <alignment horizontal="left" vertical="center" wrapText="1"/>
      <protection/>
    </xf>
    <xf numFmtId="0" fontId="8" fillId="0" borderId="30" xfId="56" applyFont="1" applyFill="1" applyBorder="1" applyAlignment="1" applyProtection="1">
      <alignment horizontal="left" vertical="center" wrapText="1"/>
      <protection/>
    </xf>
    <xf numFmtId="0" fontId="16" fillId="0" borderId="22" xfId="0" applyFont="1" applyFill="1" applyBorder="1" applyAlignment="1">
      <alignment horizontal="left" vertical="center" wrapText="1"/>
    </xf>
    <xf numFmtId="164" fontId="8" fillId="0" borderId="28" xfId="0" applyNumberFormat="1" applyFont="1" applyFill="1" applyBorder="1" applyAlignment="1">
      <alignment horizontal="left" vertical="center" wrapText="1" indent="1"/>
    </xf>
    <xf numFmtId="164" fontId="16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7" xfId="56" applyNumberFormat="1" applyFont="1" applyFill="1" applyBorder="1" applyAlignment="1" applyProtection="1">
      <alignment horizontal="right" vertical="center" wrapText="1"/>
      <protection locked="0"/>
    </xf>
    <xf numFmtId="164" fontId="14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56" applyNumberFormat="1" applyFont="1" applyFill="1" applyBorder="1" applyAlignment="1" applyProtection="1">
      <alignment horizontal="centerContinuous" vertical="center"/>
      <protection/>
    </xf>
    <xf numFmtId="0" fontId="3" fillId="0" borderId="0" xfId="56" applyFill="1">
      <alignment/>
      <protection/>
    </xf>
    <xf numFmtId="0" fontId="8" fillId="0" borderId="40" xfId="56" applyFont="1" applyFill="1" applyBorder="1" applyAlignment="1" applyProtection="1">
      <alignment horizontal="center" vertical="center" wrapText="1"/>
      <protection/>
    </xf>
    <xf numFmtId="0" fontId="16" fillId="0" borderId="0" xfId="56" applyFont="1" applyFill="1">
      <alignment/>
      <protection/>
    </xf>
    <xf numFmtId="164" fontId="14" fillId="0" borderId="40" xfId="56" applyNumberFormat="1" applyFont="1" applyFill="1" applyBorder="1" applyAlignment="1" applyProtection="1">
      <alignment horizontal="right" vertical="center" wrapText="1"/>
      <protection/>
    </xf>
    <xf numFmtId="164" fontId="16" fillId="0" borderId="40" xfId="56" applyNumberFormat="1" applyFont="1" applyFill="1" applyBorder="1" applyAlignment="1" applyProtection="1">
      <alignment horizontal="right" vertical="center" wrapText="1"/>
      <protection/>
    </xf>
    <xf numFmtId="0" fontId="19" fillId="0" borderId="0" xfId="56" applyFont="1" applyFill="1">
      <alignment/>
      <protection/>
    </xf>
    <xf numFmtId="164" fontId="18" fillId="0" borderId="40" xfId="56" applyNumberFormat="1" applyFont="1" applyFill="1" applyBorder="1" applyAlignment="1" applyProtection="1">
      <alignment horizontal="right" vertical="center" wrapText="1"/>
      <protection/>
    </xf>
    <xf numFmtId="164" fontId="14" fillId="0" borderId="39" xfId="56" applyNumberFormat="1" applyFont="1" applyFill="1" applyBorder="1" applyAlignment="1" applyProtection="1">
      <alignment vertical="center" wrapText="1"/>
      <protection/>
    </xf>
    <xf numFmtId="164" fontId="14" fillId="0" borderId="40" xfId="56" applyNumberFormat="1" applyFont="1" applyFill="1" applyBorder="1" applyAlignment="1" applyProtection="1">
      <alignment vertical="center" wrapText="1"/>
      <protection/>
    </xf>
    <xf numFmtId="164" fontId="7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8" fillId="0" borderId="28" xfId="0" applyNumberFormat="1" applyFont="1" applyFill="1" applyBorder="1" applyAlignment="1">
      <alignment horizontal="centerContinuous" vertical="center" wrapText="1"/>
    </xf>
    <xf numFmtId="164" fontId="8" fillId="0" borderId="30" xfId="0" applyNumberFormat="1" applyFont="1" applyFill="1" applyBorder="1" applyAlignment="1">
      <alignment horizontal="centerContinuous" vertical="center" wrapText="1"/>
    </xf>
    <xf numFmtId="164" fontId="8" fillId="0" borderId="40" xfId="0" applyNumberFormat="1" applyFont="1" applyFill="1" applyBorder="1" applyAlignment="1">
      <alignment horizontal="centerContinuous" vertical="center" wrapText="1"/>
    </xf>
    <xf numFmtId="164" fontId="8" fillId="0" borderId="28" xfId="0" applyNumberFormat="1" applyFont="1" applyFill="1" applyBorder="1" applyAlignment="1">
      <alignment horizontal="center" vertical="center" wrapText="1"/>
    </xf>
    <xf numFmtId="164" fontId="8" fillId="0" borderId="3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0" xfId="0" applyNumberFormat="1" applyFont="1" applyFill="1" applyBorder="1" applyAlignment="1">
      <alignment vertical="center" wrapText="1"/>
    </xf>
    <xf numFmtId="164" fontId="14" fillId="0" borderId="40" xfId="56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40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33" xfId="0" applyNumberFormat="1" applyFont="1" applyFill="1" applyBorder="1" applyAlignment="1" applyProtection="1">
      <alignment vertical="center" wrapText="1"/>
      <protection locked="0"/>
    </xf>
    <xf numFmtId="164" fontId="14" fillId="0" borderId="4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vertical="center"/>
    </xf>
    <xf numFmtId="164" fontId="8" fillId="0" borderId="43" xfId="0" applyNumberFormat="1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164" fontId="14" fillId="0" borderId="45" xfId="0" applyNumberFormat="1" applyFont="1" applyFill="1" applyBorder="1" applyAlignment="1">
      <alignment horizontal="center" vertical="center" wrapText="1"/>
    </xf>
    <xf numFmtId="164" fontId="14" fillId="0" borderId="46" xfId="0" applyNumberFormat="1" applyFont="1" applyFill="1" applyBorder="1" applyAlignment="1">
      <alignment horizontal="center" vertical="center" wrapText="1"/>
    </xf>
    <xf numFmtId="164" fontId="14" fillId="0" borderId="47" xfId="0" applyNumberFormat="1" applyFont="1" applyFill="1" applyBorder="1" applyAlignment="1">
      <alignment horizontal="center" vertical="center" wrapText="1"/>
    </xf>
    <xf numFmtId="164" fontId="14" fillId="0" borderId="40" xfId="0" applyNumberFormat="1" applyFont="1" applyFill="1" applyBorder="1" applyAlignment="1">
      <alignment horizontal="center" vertical="center" wrapText="1"/>
    </xf>
    <xf numFmtId="164" fontId="14" fillId="0" borderId="48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14" fillId="0" borderId="28" xfId="0" applyNumberFormat="1" applyFont="1" applyFill="1" applyBorder="1" applyAlignment="1">
      <alignment horizontal="center" vertical="center" wrapText="1"/>
    </xf>
    <xf numFmtId="164" fontId="14" fillId="0" borderId="46" xfId="0" applyNumberFormat="1" applyFont="1" applyFill="1" applyBorder="1" applyAlignment="1">
      <alignment horizontal="left" vertical="center" wrapText="1" indent="1"/>
    </xf>
    <xf numFmtId="164" fontId="16" fillId="0" borderId="30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46" xfId="0" applyNumberFormat="1" applyFont="1" applyFill="1" applyBorder="1" applyAlignment="1" applyProtection="1">
      <alignment vertical="center" wrapText="1"/>
      <protection/>
    </xf>
    <xf numFmtId="164" fontId="16" fillId="0" borderId="28" xfId="0" applyNumberFormat="1" applyFont="1" applyFill="1" applyBorder="1" applyAlignment="1" applyProtection="1">
      <alignment vertical="center" wrapText="1"/>
      <protection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40" xfId="0" applyNumberFormat="1" applyFont="1" applyFill="1" applyBorder="1" applyAlignment="1" applyProtection="1">
      <alignment vertical="center" wrapText="1"/>
      <protection/>
    </xf>
    <xf numFmtId="164" fontId="16" fillId="0" borderId="46" xfId="0" applyNumberFormat="1" applyFont="1" applyFill="1" applyBorder="1" applyAlignment="1">
      <alignment vertical="center" wrapText="1"/>
    </xf>
    <xf numFmtId="164" fontId="14" fillId="0" borderId="21" xfId="0" applyNumberFormat="1" applyFont="1" applyFill="1" applyBorder="1" applyAlignment="1">
      <alignment horizontal="center" vertical="center" wrapText="1"/>
    </xf>
    <xf numFmtId="164" fontId="16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2" xfId="0" applyNumberFormat="1" applyFont="1" applyFill="1" applyBorder="1" applyAlignment="1" applyProtection="1">
      <alignment horizontal="left" vertical="center" wrapText="1" indent="2"/>
      <protection locked="0"/>
    </xf>
    <xf numFmtId="164" fontId="16" fillId="0" borderId="49" xfId="0" applyNumberFormat="1" applyFont="1" applyFill="1" applyBorder="1" applyAlignment="1" applyProtection="1">
      <alignment vertical="center" wrapText="1"/>
      <protection locked="0"/>
    </xf>
    <xf numFmtId="164" fontId="16" fillId="0" borderId="21" xfId="0" applyNumberFormat="1" applyFont="1" applyFill="1" applyBorder="1" applyAlignment="1" applyProtection="1">
      <alignment vertical="center" wrapText="1"/>
      <protection locked="0"/>
    </xf>
    <xf numFmtId="164" fontId="16" fillId="0" borderId="49" xfId="0" applyNumberFormat="1" applyFont="1" applyFill="1" applyBorder="1" applyAlignment="1">
      <alignment vertical="center" wrapText="1"/>
    </xf>
    <xf numFmtId="164" fontId="0" fillId="0" borderId="30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49" xfId="0" applyNumberFormat="1" applyFont="1" applyFill="1" applyBorder="1" applyAlignment="1">
      <alignment horizontal="left" vertical="center" wrapText="1" indent="1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4" fillId="0" borderId="23" xfId="0" applyNumberFormat="1" applyFont="1" applyFill="1" applyBorder="1" applyAlignment="1">
      <alignment horizontal="center" vertical="center" wrapText="1"/>
    </xf>
    <xf numFmtId="164" fontId="16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3" xfId="0" applyNumberFormat="1" applyFont="1" applyFill="1" applyBorder="1" applyAlignment="1" applyProtection="1">
      <alignment horizontal="left" vertical="center" wrapText="1" indent="2"/>
      <protection locked="0"/>
    </xf>
    <xf numFmtId="164" fontId="16" fillId="0" borderId="50" xfId="0" applyNumberFormat="1" applyFont="1" applyFill="1" applyBorder="1" applyAlignment="1" applyProtection="1">
      <alignment vertical="center" wrapText="1"/>
      <protection locked="0"/>
    </xf>
    <xf numFmtId="164" fontId="16" fillId="0" borderId="23" xfId="0" applyNumberFormat="1" applyFont="1" applyFill="1" applyBorder="1" applyAlignment="1" applyProtection="1">
      <alignment vertical="center" wrapText="1"/>
      <protection locked="0"/>
    </xf>
    <xf numFmtId="164" fontId="16" fillId="0" borderId="50" xfId="0" applyNumberFormat="1" applyFont="1" applyFill="1" applyBorder="1" applyAlignment="1">
      <alignment vertical="center" wrapText="1"/>
    </xf>
    <xf numFmtId="164" fontId="14" fillId="0" borderId="20" xfId="0" applyNumberFormat="1" applyFont="1" applyFill="1" applyBorder="1" applyAlignment="1">
      <alignment horizontal="center" vertical="center" wrapText="1"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52" xfId="0" applyNumberFormat="1" applyFont="1" applyFill="1" applyBorder="1" applyAlignment="1" applyProtection="1">
      <alignment horizontal="left" vertical="center" wrapText="1" indent="2"/>
      <protection locked="0"/>
    </xf>
    <xf numFmtId="164" fontId="16" fillId="0" borderId="48" xfId="0" applyNumberFormat="1" applyFont="1" applyFill="1" applyBorder="1" applyAlignment="1" applyProtection="1">
      <alignment vertical="center" wrapText="1"/>
      <protection locked="0"/>
    </xf>
    <xf numFmtId="164" fontId="16" fillId="0" borderId="20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48" xfId="0" applyNumberFormat="1" applyFont="1" applyFill="1" applyBorder="1" applyAlignment="1">
      <alignment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164" fontId="8" fillId="0" borderId="53" xfId="0" applyNumberFormat="1" applyFont="1" applyFill="1" applyBorder="1" applyAlignment="1">
      <alignment horizontal="centerContinuous" vertical="center" wrapText="1"/>
    </xf>
    <xf numFmtId="164" fontId="8" fillId="0" borderId="54" xfId="0" applyNumberFormat="1" applyFont="1" applyFill="1" applyBorder="1" applyAlignment="1">
      <alignment horizontal="centerContinuous" vertical="center"/>
    </xf>
    <xf numFmtId="164" fontId="8" fillId="0" borderId="55" xfId="0" applyNumberFormat="1" applyFont="1" applyFill="1" applyBorder="1" applyAlignment="1">
      <alignment horizontal="centerContinuous" vertical="center"/>
    </xf>
    <xf numFmtId="164" fontId="0" fillId="0" borderId="46" xfId="0" applyNumberFormat="1" applyFont="1" applyFill="1" applyBorder="1" applyAlignment="1">
      <alignment horizontal="left" vertical="center" wrapText="1" indent="2"/>
    </xf>
    <xf numFmtId="164" fontId="0" fillId="0" borderId="31" xfId="0" applyNumberFormat="1" applyFont="1" applyFill="1" applyBorder="1" applyAlignment="1">
      <alignment horizontal="left" vertical="center" wrapText="1" indent="2"/>
    </xf>
    <xf numFmtId="164" fontId="14" fillId="0" borderId="28" xfId="0" applyNumberFormat="1" applyFont="1" applyFill="1" applyBorder="1" applyAlignment="1">
      <alignment vertical="center" wrapText="1"/>
    </xf>
    <xf numFmtId="164" fontId="14" fillId="0" borderId="30" xfId="0" applyNumberFormat="1" applyFont="1" applyFill="1" applyBorder="1" applyAlignment="1">
      <alignment vertical="center" wrapText="1"/>
    </xf>
    <xf numFmtId="165" fontId="0" fillId="0" borderId="49" xfId="0" applyNumberFormat="1" applyFont="1" applyFill="1" applyBorder="1" applyAlignment="1" applyProtection="1">
      <alignment horizontal="left" vertical="center" wrapText="1" indent="2"/>
      <protection locked="0"/>
    </xf>
    <xf numFmtId="164" fontId="8" fillId="0" borderId="46" xfId="0" applyNumberFormat="1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vertical="center" wrapText="1"/>
    </xf>
    <xf numFmtId="164" fontId="14" fillId="0" borderId="56" xfId="0" applyNumberFormat="1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6" fontId="16" fillId="0" borderId="36" xfId="0" applyNumberFormat="1" applyFont="1" applyFill="1" applyBorder="1" applyAlignment="1">
      <alignment horizontal="center" vertical="center" wrapText="1"/>
    </xf>
    <xf numFmtId="164" fontId="14" fillId="0" borderId="58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64" fontId="14" fillId="0" borderId="35" xfId="0" applyNumberFormat="1" applyFont="1" applyFill="1" applyBorder="1" applyAlignment="1">
      <alignment vertical="center" wrapText="1"/>
    </xf>
    <xf numFmtId="164" fontId="14" fillId="0" borderId="26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8" fillId="0" borderId="29" xfId="57" applyFont="1" applyFill="1" applyBorder="1" applyAlignment="1" applyProtection="1">
      <alignment horizontal="center" vertical="center" wrapText="1"/>
      <protection/>
    </xf>
    <xf numFmtId="0" fontId="8" fillId="0" borderId="38" xfId="57" applyFont="1" applyFill="1" applyBorder="1" applyAlignment="1" applyProtection="1">
      <alignment horizontal="center" vertical="center"/>
      <protection/>
    </xf>
    <xf numFmtId="0" fontId="8" fillId="0" borderId="39" xfId="57" applyFont="1" applyFill="1" applyBorder="1" applyAlignment="1" applyProtection="1">
      <alignment horizontal="center" vertical="center"/>
      <protection/>
    </xf>
    <xf numFmtId="0" fontId="3" fillId="0" borderId="0" xfId="57" applyFill="1" applyProtection="1">
      <alignment/>
      <protection/>
    </xf>
    <xf numFmtId="0" fontId="16" fillId="0" borderId="28" xfId="57" applyFont="1" applyFill="1" applyBorder="1" applyAlignment="1" applyProtection="1">
      <alignment horizontal="left" vertical="center" indent="1"/>
      <protection/>
    </xf>
    <xf numFmtId="0" fontId="3" fillId="0" borderId="0" xfId="57" applyFill="1" applyAlignment="1" applyProtection="1">
      <alignment vertical="center"/>
      <protection/>
    </xf>
    <xf numFmtId="0" fontId="16" fillId="0" borderId="20" xfId="57" applyFont="1" applyFill="1" applyBorder="1" applyAlignment="1" applyProtection="1">
      <alignment horizontal="left" vertical="center" indent="1"/>
      <protection/>
    </xf>
    <xf numFmtId="0" fontId="16" fillId="0" borderId="21" xfId="57" applyFont="1" applyFill="1" applyBorder="1" applyAlignment="1" applyProtection="1">
      <alignment horizontal="left" vertical="center" indent="1"/>
      <protection/>
    </xf>
    <xf numFmtId="0" fontId="16" fillId="0" borderId="12" xfId="57" applyFont="1" applyFill="1" applyBorder="1" applyAlignment="1" applyProtection="1">
      <alignment horizontal="left" vertical="center" indent="1"/>
      <protection locked="0"/>
    </xf>
    <xf numFmtId="164" fontId="16" fillId="0" borderId="12" xfId="57" applyNumberFormat="1" applyFont="1" applyFill="1" applyBorder="1" applyAlignment="1" applyProtection="1">
      <alignment vertical="center"/>
      <protection locked="0"/>
    </xf>
    <xf numFmtId="0" fontId="3" fillId="0" borderId="0" xfId="57" applyFill="1" applyAlignment="1" applyProtection="1">
      <alignment vertical="center"/>
      <protection locked="0"/>
    </xf>
    <xf numFmtId="0" fontId="16" fillId="0" borderId="14" xfId="57" applyFont="1" applyFill="1" applyBorder="1" applyAlignment="1" applyProtection="1">
      <alignment horizontal="left" vertical="center" indent="1"/>
      <protection locked="0"/>
    </xf>
    <xf numFmtId="164" fontId="16" fillId="0" borderId="14" xfId="57" applyNumberFormat="1" applyFont="1" applyFill="1" applyBorder="1" applyAlignment="1" applyProtection="1">
      <alignment vertical="center"/>
      <protection locked="0"/>
    </xf>
    <xf numFmtId="0" fontId="16" fillId="0" borderId="33" xfId="57" applyFont="1" applyFill="1" applyBorder="1" applyAlignment="1" applyProtection="1">
      <alignment horizontal="left" vertical="center" indent="1"/>
      <protection locked="0"/>
    </xf>
    <xf numFmtId="164" fontId="16" fillId="0" borderId="33" xfId="57" applyNumberFormat="1" applyFont="1" applyFill="1" applyBorder="1" applyAlignment="1" applyProtection="1">
      <alignment vertical="center"/>
      <protection locked="0"/>
    </xf>
    <xf numFmtId="164" fontId="14" fillId="0" borderId="30" xfId="57" applyNumberFormat="1" applyFont="1" applyFill="1" applyBorder="1" applyAlignment="1" applyProtection="1">
      <alignment vertical="center"/>
      <protection/>
    </xf>
    <xf numFmtId="164" fontId="14" fillId="0" borderId="40" xfId="57" applyNumberFormat="1" applyFont="1" applyFill="1" applyBorder="1" applyAlignment="1" applyProtection="1">
      <alignment vertical="center"/>
      <protection/>
    </xf>
    <xf numFmtId="0" fontId="14" fillId="0" borderId="28" xfId="57" applyFont="1" applyFill="1" applyBorder="1" applyAlignment="1" applyProtection="1">
      <alignment horizontal="left" vertical="center" indent="1"/>
      <protection/>
    </xf>
    <xf numFmtId="0" fontId="3" fillId="0" borderId="0" xfId="57" applyFill="1" applyProtection="1">
      <alignment/>
      <protection locked="0"/>
    </xf>
    <xf numFmtId="0" fontId="0" fillId="0" borderId="0" xfId="57" applyFont="1" applyFill="1" applyProtection="1">
      <alignment/>
      <protection/>
    </xf>
    <xf numFmtId="0" fontId="8" fillId="0" borderId="28" xfId="57" applyFont="1" applyFill="1" applyBorder="1" applyAlignment="1" applyProtection="1">
      <alignment horizontal="center" vertical="center" wrapText="1"/>
      <protection/>
    </xf>
    <xf numFmtId="0" fontId="8" fillId="0" borderId="40" xfId="57" applyFont="1" applyFill="1" applyBorder="1" applyAlignment="1" applyProtection="1">
      <alignment horizontal="center" vertical="center"/>
      <protection/>
    </xf>
    <xf numFmtId="0" fontId="8" fillId="0" borderId="31" xfId="57" applyFont="1" applyFill="1" applyBorder="1" applyAlignment="1" applyProtection="1">
      <alignment horizontal="center" vertical="center"/>
      <protection/>
    </xf>
    <xf numFmtId="0" fontId="8" fillId="0" borderId="30" xfId="57" applyFont="1" applyFill="1" applyBorder="1" applyAlignment="1" applyProtection="1">
      <alignment horizontal="center" vertical="center"/>
      <protection/>
    </xf>
    <xf numFmtId="0" fontId="8" fillId="0" borderId="47" xfId="57" applyFont="1" applyFill="1" applyBorder="1" applyAlignment="1" applyProtection="1">
      <alignment horizontal="center" vertical="center"/>
      <protection/>
    </xf>
    <xf numFmtId="0" fontId="8" fillId="0" borderId="46" xfId="57" applyFont="1" applyFill="1" applyBorder="1" applyAlignment="1" applyProtection="1">
      <alignment horizontal="center" vertical="center"/>
      <protection/>
    </xf>
    <xf numFmtId="0" fontId="0" fillId="0" borderId="0" xfId="57" applyFont="1" applyFill="1" applyProtection="1">
      <alignment/>
      <protection locked="0"/>
    </xf>
    <xf numFmtId="164" fontId="0" fillId="33" borderId="47" xfId="0" applyNumberFormat="1" applyFont="1" applyFill="1" applyBorder="1" applyAlignment="1" applyProtection="1">
      <alignment horizontal="left" vertical="center" wrapText="1" indent="2"/>
      <protection/>
    </xf>
    <xf numFmtId="164" fontId="0" fillId="33" borderId="46" xfId="0" applyNumberFormat="1" applyFont="1" applyFill="1" applyBorder="1" applyAlignment="1">
      <alignment horizontal="left" vertical="center" wrapText="1" indent="2"/>
    </xf>
    <xf numFmtId="164" fontId="0" fillId="33" borderId="31" xfId="0" applyNumberFormat="1" applyFont="1" applyFill="1" applyBorder="1" applyAlignment="1">
      <alignment horizontal="left" vertical="center" wrapText="1" indent="2"/>
    </xf>
    <xf numFmtId="0" fontId="16" fillId="0" borderId="22" xfId="57" applyFont="1" applyFill="1" applyBorder="1" applyAlignment="1" applyProtection="1">
      <alignment horizontal="right" vertical="center"/>
      <protection/>
    </xf>
    <xf numFmtId="0" fontId="16" fillId="0" borderId="18" xfId="57" applyFont="1" applyFill="1" applyBorder="1" applyAlignment="1" applyProtection="1">
      <alignment vertical="center"/>
      <protection locked="0"/>
    </xf>
    <xf numFmtId="164" fontId="16" fillId="0" borderId="32" xfId="57" applyNumberFormat="1" applyFont="1" applyFill="1" applyBorder="1" applyAlignment="1" applyProtection="1">
      <alignment vertical="center"/>
      <protection locked="0"/>
    </xf>
    <xf numFmtId="164" fontId="16" fillId="0" borderId="51" xfId="57" applyNumberFormat="1" applyFont="1" applyFill="1" applyBorder="1" applyAlignment="1" applyProtection="1">
      <alignment vertical="center"/>
      <protection/>
    </xf>
    <xf numFmtId="0" fontId="16" fillId="0" borderId="21" xfId="57" applyFont="1" applyFill="1" applyBorder="1" applyAlignment="1" applyProtection="1">
      <alignment horizontal="right" vertical="center"/>
      <protection/>
    </xf>
    <xf numFmtId="0" fontId="16" fillId="0" borderId="13" xfId="57" applyFont="1" applyFill="1" applyBorder="1" applyAlignment="1" applyProtection="1">
      <alignment vertical="center"/>
      <protection locked="0"/>
    </xf>
    <xf numFmtId="164" fontId="16" fillId="0" borderId="19" xfId="57" applyNumberFormat="1" applyFont="1" applyFill="1" applyBorder="1" applyAlignment="1" applyProtection="1">
      <alignment vertical="center"/>
      <protection locked="0"/>
    </xf>
    <xf numFmtId="164" fontId="16" fillId="0" borderId="59" xfId="57" applyNumberFormat="1" applyFont="1" applyFill="1" applyBorder="1" applyAlignment="1" applyProtection="1">
      <alignment vertical="center"/>
      <protection locked="0"/>
    </xf>
    <xf numFmtId="164" fontId="16" fillId="0" borderId="49" xfId="57" applyNumberFormat="1" applyFont="1" applyFill="1" applyBorder="1" applyAlignment="1" applyProtection="1">
      <alignment vertical="center"/>
      <protection/>
    </xf>
    <xf numFmtId="0" fontId="16" fillId="0" borderId="23" xfId="57" applyFont="1" applyFill="1" applyBorder="1" applyAlignment="1" applyProtection="1">
      <alignment horizontal="right" vertical="center"/>
      <protection/>
    </xf>
    <xf numFmtId="0" fontId="16" fillId="0" borderId="28" xfId="57" applyFont="1" applyFill="1" applyBorder="1" applyAlignment="1" applyProtection="1">
      <alignment horizontal="right" vertical="center"/>
      <protection/>
    </xf>
    <xf numFmtId="0" fontId="8" fillId="0" borderId="40" xfId="57" applyFont="1" applyFill="1" applyBorder="1" applyAlignment="1" applyProtection="1">
      <alignment vertical="center"/>
      <protection/>
    </xf>
    <xf numFmtId="164" fontId="14" fillId="0" borderId="31" xfId="57" applyNumberFormat="1" applyFont="1" applyFill="1" applyBorder="1" applyAlignment="1" applyProtection="1">
      <alignment vertical="center"/>
      <protection/>
    </xf>
    <xf numFmtId="164" fontId="14" fillId="0" borderId="47" xfId="57" applyNumberFormat="1" applyFont="1" applyFill="1" applyBorder="1" applyAlignment="1" applyProtection="1">
      <alignment vertical="center"/>
      <protection/>
    </xf>
    <xf numFmtId="164" fontId="14" fillId="0" borderId="46" xfId="57" applyNumberFormat="1" applyFont="1" applyFill="1" applyBorder="1" applyAlignment="1" applyProtection="1">
      <alignment vertical="center"/>
      <protection/>
    </xf>
    <xf numFmtId="164" fontId="14" fillId="0" borderId="41" xfId="0" applyNumberFormat="1" applyFont="1" applyFill="1" applyBorder="1" applyAlignment="1">
      <alignment horizontal="right" vertical="center" wrapText="1" indent="1"/>
    </xf>
    <xf numFmtId="164" fontId="14" fillId="0" borderId="56" xfId="0" applyNumberFormat="1" applyFont="1" applyFill="1" applyBorder="1" applyAlignment="1" applyProtection="1">
      <alignment horizontal="right" vertical="center" wrapText="1"/>
      <protection/>
    </xf>
    <xf numFmtId="164" fontId="1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56" applyNumberFormat="1" applyFont="1" applyFill="1">
      <alignment/>
      <protection/>
    </xf>
    <xf numFmtId="0" fontId="23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0" fillId="34" borderId="12" xfId="0" applyFont="1" applyFill="1" applyBorder="1" applyAlignment="1" applyProtection="1">
      <alignment horizontal="left" vertical="top" wrapText="1"/>
      <protection locked="0"/>
    </xf>
    <xf numFmtId="3" fontId="20" fillId="34" borderId="12" xfId="0" applyNumberFormat="1" applyFont="1" applyFill="1" applyBorder="1" applyAlignment="1" applyProtection="1">
      <alignment horizontal="right" vertical="top" wrapText="1"/>
      <protection locked="0"/>
    </xf>
    <xf numFmtId="0" fontId="20" fillId="34" borderId="33" xfId="0" applyFont="1" applyFill="1" applyBorder="1" applyAlignment="1" applyProtection="1">
      <alignment horizontal="left" vertical="top" wrapText="1"/>
      <protection locked="0"/>
    </xf>
    <xf numFmtId="3" fontId="20" fillId="34" borderId="33" xfId="0" applyNumberFormat="1" applyFont="1" applyFill="1" applyBorder="1" applyAlignment="1" applyProtection="1">
      <alignment horizontal="right" vertical="top" wrapText="1"/>
      <protection locked="0"/>
    </xf>
    <xf numFmtId="3" fontId="0" fillId="0" borderId="0" xfId="0" applyNumberFormat="1" applyAlignment="1">
      <alignment/>
    </xf>
    <xf numFmtId="0" fontId="24" fillId="0" borderId="0" xfId="0" applyFont="1" applyBorder="1" applyAlignment="1">
      <alignment horizontal="center"/>
    </xf>
    <xf numFmtId="0" fontId="28" fillId="0" borderId="33" xfId="0" applyFont="1" applyBorder="1" applyAlignment="1">
      <alignment/>
    </xf>
    <xf numFmtId="0" fontId="28" fillId="0" borderId="14" xfId="0" applyFont="1" applyBorder="1" applyAlignment="1">
      <alignment/>
    </xf>
    <xf numFmtId="0" fontId="0" fillId="35" borderId="12" xfId="0" applyFill="1" applyBorder="1" applyAlignment="1">
      <alignment/>
    </xf>
    <xf numFmtId="3" fontId="0" fillId="35" borderId="12" xfId="0" applyNumberFormat="1" applyFill="1" applyBorder="1" applyAlignment="1">
      <alignment vertical="center"/>
    </xf>
    <xf numFmtId="0" fontId="28" fillId="0" borderId="60" xfId="0" applyFont="1" applyBorder="1" applyAlignment="1">
      <alignment horizontal="left" vertical="center"/>
    </xf>
    <xf numFmtId="0" fontId="31" fillId="36" borderId="6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6" fillId="0" borderId="0" xfId="56" applyFont="1" applyFill="1" applyBorder="1" applyAlignment="1" applyProtection="1">
      <alignment horizontal="left" vertical="center" wrapText="1"/>
      <protection/>
    </xf>
    <xf numFmtId="0" fontId="7" fillId="0" borderId="0" xfId="56" applyFont="1" applyFill="1">
      <alignment/>
      <protection/>
    </xf>
    <xf numFmtId="0" fontId="7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/>
      <protection/>
    </xf>
    <xf numFmtId="44" fontId="32" fillId="0" borderId="33" xfId="59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44" fontId="32" fillId="0" borderId="14" xfId="59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28" fillId="0" borderId="12" xfId="0" applyFont="1" applyBorder="1" applyAlignment="1">
      <alignment vertical="center"/>
    </xf>
    <xf numFmtId="0" fontId="0" fillId="0" borderId="12" xfId="59" applyNumberFormat="1" applyFon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32" fillId="37" borderId="12" xfId="0" applyFont="1" applyFill="1" applyBorder="1" applyAlignment="1">
      <alignment vertical="center"/>
    </xf>
    <xf numFmtId="0" fontId="24" fillId="37" borderId="12" xfId="59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61" xfId="0" applyFont="1" applyBorder="1" applyAlignment="1">
      <alignment horizontal="center"/>
    </xf>
    <xf numFmtId="14" fontId="24" fillId="0" borderId="61" xfId="0" applyNumberFormat="1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2" fillId="0" borderId="14" xfId="0" applyFont="1" applyBorder="1" applyAlignment="1">
      <alignment vertical="center"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63" xfId="0" applyFont="1" applyBorder="1" applyAlignment="1">
      <alignment horizontal="center"/>
    </xf>
    <xf numFmtId="0" fontId="24" fillId="0" borderId="42" xfId="0" applyFont="1" applyBorder="1" applyAlignment="1">
      <alignment/>
    </xf>
    <xf numFmtId="0" fontId="24" fillId="0" borderId="42" xfId="0" applyFont="1" applyBorder="1" applyAlignment="1">
      <alignment horizontal="center"/>
    </xf>
    <xf numFmtId="0" fontId="0" fillId="0" borderId="14" xfId="0" applyBorder="1" applyAlignment="1">
      <alignment/>
    </xf>
    <xf numFmtId="3" fontId="24" fillId="0" borderId="46" xfId="0" applyNumberFormat="1" applyFont="1" applyBorder="1" applyAlignment="1">
      <alignment/>
    </xf>
    <xf numFmtId="0" fontId="24" fillId="0" borderId="46" xfId="0" applyFont="1" applyBorder="1" applyAlignment="1">
      <alignment/>
    </xf>
    <xf numFmtId="0" fontId="24" fillId="0" borderId="63" xfId="0" applyFont="1" applyBorder="1" applyAlignment="1">
      <alignment/>
    </xf>
    <xf numFmtId="0" fontId="0" fillId="0" borderId="63" xfId="0" applyBorder="1" applyAlignment="1">
      <alignment/>
    </xf>
    <xf numFmtId="0" fontId="24" fillId="0" borderId="61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/>
    </xf>
    <xf numFmtId="0" fontId="24" fillId="0" borderId="15" xfId="0" applyFont="1" applyBorder="1" applyAlignment="1">
      <alignment/>
    </xf>
    <xf numFmtId="167" fontId="0" fillId="0" borderId="0" xfId="0" applyNumberFormat="1" applyAlignment="1">
      <alignment horizontal="left"/>
    </xf>
    <xf numFmtId="0" fontId="0" fillId="0" borderId="0" xfId="0" applyAlignment="1">
      <alignment/>
    </xf>
    <xf numFmtId="0" fontId="34" fillId="0" borderId="0" xfId="0" applyFont="1" applyAlignment="1">
      <alignment horizontal="center"/>
    </xf>
    <xf numFmtId="0" fontId="32" fillId="0" borderId="33" xfId="0" applyFont="1" applyBorder="1" applyAlignment="1">
      <alignment horizontal="center" vertical="center"/>
    </xf>
    <xf numFmtId="0" fontId="32" fillId="0" borderId="33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/>
    </xf>
    <xf numFmtId="3" fontId="28" fillId="0" borderId="60" xfId="0" applyNumberFormat="1" applyFont="1" applyBorder="1" applyAlignment="1">
      <alignment horizontal="right" vertical="center"/>
    </xf>
    <xf numFmtId="3" fontId="28" fillId="0" borderId="14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right"/>
    </xf>
    <xf numFmtId="3" fontId="24" fillId="0" borderId="12" xfId="0" applyNumberFormat="1" applyFont="1" applyBorder="1" applyAlignment="1">
      <alignment horizontal="right"/>
    </xf>
    <xf numFmtId="3" fontId="31" fillId="36" borderId="60" xfId="0" applyNumberFormat="1" applyFont="1" applyFill="1" applyBorder="1" applyAlignment="1">
      <alignment horizontal="right" vertical="center"/>
    </xf>
    <xf numFmtId="3" fontId="31" fillId="36" borderId="12" xfId="0" applyNumberFormat="1" applyFont="1" applyFill="1" applyBorder="1" applyAlignment="1">
      <alignment horizontal="right" vertical="center"/>
    </xf>
    <xf numFmtId="0" fontId="31" fillId="0" borderId="6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0" fontId="28" fillId="0" borderId="12" xfId="0" applyFont="1" applyBorder="1" applyAlignment="1">
      <alignment horizontal="left"/>
    </xf>
    <xf numFmtId="0" fontId="31" fillId="36" borderId="12" xfId="0" applyFont="1" applyFill="1" applyBorder="1" applyAlignment="1">
      <alignment/>
    </xf>
    <xf numFmtId="3" fontId="31" fillId="36" borderId="12" xfId="0" applyNumberFormat="1" applyFont="1" applyFill="1" applyBorder="1" applyAlignment="1">
      <alignment horizontal="right"/>
    </xf>
    <xf numFmtId="3" fontId="0" fillId="36" borderId="12" xfId="0" applyNumberFormat="1" applyFill="1" applyBorder="1" applyAlignment="1">
      <alignment horizontal="right"/>
    </xf>
    <xf numFmtId="0" fontId="35" fillId="0" borderId="12" xfId="0" applyFont="1" applyBorder="1" applyAlignment="1">
      <alignment/>
    </xf>
    <xf numFmtId="0" fontId="35" fillId="38" borderId="12" xfId="0" applyFont="1" applyFill="1" applyBorder="1" applyAlignment="1">
      <alignment/>
    </xf>
    <xf numFmtId="3" fontId="35" fillId="38" borderId="12" xfId="0" applyNumberFormat="1" applyFont="1" applyFill="1" applyBorder="1" applyAlignment="1">
      <alignment horizontal="right"/>
    </xf>
    <xf numFmtId="0" fontId="34" fillId="0" borderId="0" xfId="0" applyFont="1" applyAlignment="1">
      <alignment/>
    </xf>
    <xf numFmtId="0" fontId="32" fillId="0" borderId="60" xfId="0" applyFont="1" applyBorder="1" applyAlignment="1">
      <alignment horizontal="center" vertical="center"/>
    </xf>
    <xf numFmtId="3" fontId="31" fillId="0" borderId="60" xfId="0" applyNumberFormat="1" applyFont="1" applyBorder="1" applyAlignment="1">
      <alignment horizontal="right" vertical="center"/>
    </xf>
    <xf numFmtId="3" fontId="31" fillId="0" borderId="14" xfId="0" applyNumberFormat="1" applyFont="1" applyBorder="1" applyAlignment="1">
      <alignment horizontal="right"/>
    </xf>
    <xf numFmtId="3" fontId="28" fillId="0" borderId="12" xfId="0" applyNumberFormat="1" applyFont="1" applyBorder="1" applyAlignment="1">
      <alignment horizontal="right"/>
    </xf>
    <xf numFmtId="3" fontId="31" fillId="0" borderId="12" xfId="0" applyNumberFormat="1" applyFont="1" applyBorder="1" applyAlignment="1">
      <alignment horizontal="right"/>
    </xf>
    <xf numFmtId="3" fontId="35" fillId="0" borderId="12" xfId="0" applyNumberFormat="1" applyFont="1" applyBorder="1" applyAlignment="1">
      <alignment horizontal="right"/>
    </xf>
    <xf numFmtId="0" fontId="30" fillId="0" borderId="0" xfId="0" applyFont="1" applyAlignment="1">
      <alignment horizontal="right"/>
    </xf>
    <xf numFmtId="0" fontId="28" fillId="0" borderId="33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0" fillId="0" borderId="53" xfId="0" applyBorder="1" applyAlignment="1">
      <alignment/>
    </xf>
    <xf numFmtId="0" fontId="0" fillId="0" borderId="64" xfId="0" applyBorder="1" applyAlignment="1">
      <alignment/>
    </xf>
    <xf numFmtId="3" fontId="33" fillId="0" borderId="12" xfId="0" applyNumberFormat="1" applyFont="1" applyBorder="1" applyAlignment="1">
      <alignment/>
    </xf>
    <xf numFmtId="3" fontId="33" fillId="0" borderId="13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24" fillId="37" borderId="62" xfId="0" applyFont="1" applyFill="1" applyBorder="1" applyAlignment="1">
      <alignment/>
    </xf>
    <xf numFmtId="3" fontId="24" fillId="37" borderId="62" xfId="0" applyNumberFormat="1" applyFont="1" applyFill="1" applyBorder="1" applyAlignment="1">
      <alignment/>
    </xf>
    <xf numFmtId="164" fontId="7" fillId="0" borderId="0" xfId="0" applyNumberFormat="1" applyFont="1" applyFill="1" applyAlignment="1">
      <alignment horizontal="right" vertical="center"/>
    </xf>
    <xf numFmtId="14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34" fillId="0" borderId="0" xfId="0" applyFont="1" applyBorder="1" applyAlignment="1">
      <alignment/>
    </xf>
    <xf numFmtId="3" fontId="28" fillId="0" borderId="14" xfId="0" applyNumberFormat="1" applyFont="1" applyBorder="1" applyAlignment="1">
      <alignment/>
    </xf>
    <xf numFmtId="3" fontId="28" fillId="0" borderId="14" xfId="0" applyNumberFormat="1" applyFont="1" applyFill="1" applyBorder="1" applyAlignment="1">
      <alignment/>
    </xf>
    <xf numFmtId="3" fontId="28" fillId="0" borderId="12" xfId="0" applyNumberFormat="1" applyFont="1" applyFill="1" applyBorder="1" applyAlignment="1">
      <alignment/>
    </xf>
    <xf numFmtId="3" fontId="28" fillId="0" borderId="12" xfId="0" applyNumberFormat="1" applyFont="1" applyBorder="1" applyAlignment="1">
      <alignment/>
    </xf>
    <xf numFmtId="0" fontId="36" fillId="0" borderId="0" xfId="0" applyFont="1" applyAlignment="1">
      <alignment/>
    </xf>
    <xf numFmtId="3" fontId="28" fillId="0" borderId="12" xfId="0" applyNumberFormat="1" applyFont="1" applyFill="1" applyBorder="1" applyAlignment="1">
      <alignment horizontal="right"/>
    </xf>
    <xf numFmtId="1" fontId="37" fillId="38" borderId="12" xfId="0" applyNumberFormat="1" applyFont="1" applyFill="1" applyBorder="1" applyAlignment="1">
      <alignment vertical="center"/>
    </xf>
    <xf numFmtId="3" fontId="24" fillId="38" borderId="12" xfId="0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28" fillId="0" borderId="0" xfId="0" applyFont="1" applyFill="1" applyAlignment="1">
      <alignment/>
    </xf>
    <xf numFmtId="0" fontId="38" fillId="0" borderId="0" xfId="0" applyFont="1" applyAlignment="1">
      <alignment horizontal="center"/>
    </xf>
    <xf numFmtId="0" fontId="30" fillId="0" borderId="12" xfId="0" applyFont="1" applyBorder="1" applyAlignment="1">
      <alignment/>
    </xf>
    <xf numFmtId="164" fontId="16" fillId="39" borderId="49" xfId="0" applyNumberFormat="1" applyFont="1" applyFill="1" applyBorder="1" applyAlignment="1" applyProtection="1">
      <alignment horizontal="left" vertical="center" wrapText="1" indent="1"/>
      <protection locked="0"/>
    </xf>
    <xf numFmtId="165" fontId="0" fillId="39" borderId="12" xfId="0" applyNumberFormat="1" applyFont="1" applyFill="1" applyBorder="1" applyAlignment="1" applyProtection="1">
      <alignment horizontal="left" vertical="center" wrapText="1" indent="2"/>
      <protection locked="0"/>
    </xf>
    <xf numFmtId="164" fontId="16" fillId="39" borderId="49" xfId="0" applyNumberFormat="1" applyFont="1" applyFill="1" applyBorder="1" applyAlignment="1" applyProtection="1">
      <alignment vertical="center" wrapText="1"/>
      <protection locked="0"/>
    </xf>
    <xf numFmtId="164" fontId="16" fillId="39" borderId="21" xfId="0" applyNumberFormat="1" applyFont="1" applyFill="1" applyBorder="1" applyAlignment="1" applyProtection="1">
      <alignment vertical="center" wrapText="1"/>
      <protection locked="0"/>
    </xf>
    <xf numFmtId="164" fontId="16" fillId="39" borderId="12" xfId="0" applyNumberFormat="1" applyFont="1" applyFill="1" applyBorder="1" applyAlignment="1" applyProtection="1">
      <alignment vertical="center" wrapText="1"/>
      <protection locked="0"/>
    </xf>
    <xf numFmtId="164" fontId="16" fillId="39" borderId="13" xfId="0" applyNumberFormat="1" applyFont="1" applyFill="1" applyBorder="1" applyAlignment="1" applyProtection="1">
      <alignment vertical="center" wrapText="1"/>
      <protection locked="0"/>
    </xf>
    <xf numFmtId="164" fontId="16" fillId="39" borderId="49" xfId="0" applyNumberFormat="1" applyFont="1" applyFill="1" applyBorder="1" applyAlignment="1">
      <alignment vertical="center" wrapText="1"/>
    </xf>
    <xf numFmtId="164" fontId="7" fillId="0" borderId="0" xfId="0" applyNumberFormat="1" applyFont="1" applyFill="1" applyAlignment="1">
      <alignment horizontal="right" wrapText="1"/>
    </xf>
    <xf numFmtId="0" fontId="0" fillId="37" borderId="0" xfId="56" applyFont="1" applyFill="1">
      <alignment/>
      <protection/>
    </xf>
    <xf numFmtId="0" fontId="7" fillId="0" borderId="0" xfId="0" applyFont="1" applyAlignment="1">
      <alignment horizontal="right"/>
    </xf>
    <xf numFmtId="0" fontId="0" fillId="0" borderId="22" xfId="0" applyBorder="1" applyAlignment="1">
      <alignment/>
    </xf>
    <xf numFmtId="0" fontId="24" fillId="37" borderId="43" xfId="0" applyFont="1" applyFill="1" applyBorder="1" applyAlignment="1">
      <alignment/>
    </xf>
    <xf numFmtId="0" fontId="16" fillId="0" borderId="0" xfId="56" applyFont="1" applyFill="1" applyBorder="1" applyAlignment="1" applyProtection="1">
      <alignment horizontal="left" indent="1"/>
      <protection/>
    </xf>
    <xf numFmtId="164" fontId="0" fillId="0" borderId="21" xfId="0" applyNumberFormat="1" applyFill="1" applyBorder="1" applyAlignment="1">
      <alignment horizontal="left" vertical="center" wrapText="1"/>
    </xf>
    <xf numFmtId="164" fontId="13" fillId="0" borderId="21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Border="1" applyAlignment="1">
      <alignment horizontal="center"/>
    </xf>
    <xf numFmtId="3" fontId="24" fillId="0" borderId="14" xfId="0" applyNumberFormat="1" applyFont="1" applyBorder="1" applyAlignment="1">
      <alignment horizontal="right" vertical="center"/>
    </xf>
    <xf numFmtId="3" fontId="32" fillId="0" borderId="14" xfId="0" applyNumberFormat="1" applyFont="1" applyBorder="1" applyAlignment="1">
      <alignment/>
    </xf>
    <xf numFmtId="0" fontId="28" fillId="0" borderId="60" xfId="0" applyFont="1" applyBorder="1" applyAlignment="1">
      <alignment horizontal="center" vertical="center"/>
    </xf>
    <xf numFmtId="164" fontId="14" fillId="0" borderId="12" xfId="56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>
      <alignment vertical="center" wrapText="1"/>
    </xf>
    <xf numFmtId="166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vertical="center" wrapText="1"/>
    </xf>
    <xf numFmtId="0" fontId="8" fillId="0" borderId="46" xfId="0" applyFont="1" applyFill="1" applyBorder="1" applyAlignment="1">
      <alignment vertical="center" wrapText="1"/>
    </xf>
    <xf numFmtId="166" fontId="14" fillId="0" borderId="46" xfId="0" applyNumberFormat="1" applyFont="1" applyFill="1" applyBorder="1" applyAlignment="1">
      <alignment horizontal="center" vertical="center" wrapText="1"/>
    </xf>
    <xf numFmtId="164" fontId="14" fillId="0" borderId="46" xfId="0" applyNumberFormat="1" applyFont="1" applyFill="1" applyBorder="1" applyAlignment="1">
      <alignment vertical="center" wrapText="1"/>
    </xf>
    <xf numFmtId="164" fontId="14" fillId="0" borderId="20" xfId="0" applyNumberFormat="1" applyFont="1" applyFill="1" applyBorder="1" applyAlignment="1" applyProtection="1">
      <alignment horizontal="center" vertical="center" wrapText="1"/>
      <protection/>
    </xf>
    <xf numFmtId="164" fontId="14" fillId="0" borderId="11" xfId="0" applyNumberFormat="1" applyFont="1" applyFill="1" applyBorder="1" applyAlignment="1" applyProtection="1">
      <alignment horizontal="center" vertical="center" wrapText="1"/>
      <protection/>
    </xf>
    <xf numFmtId="164" fontId="8" fillId="0" borderId="46" xfId="0" applyNumberFormat="1" applyFont="1" applyFill="1" applyBorder="1" applyAlignment="1">
      <alignment horizontal="left" vertical="center" wrapText="1"/>
    </xf>
    <xf numFmtId="164" fontId="14" fillId="0" borderId="46" xfId="0" applyNumberFormat="1" applyFont="1" applyFill="1" applyBorder="1" applyAlignment="1" applyProtection="1">
      <alignment vertical="center" wrapText="1"/>
      <protection/>
    </xf>
    <xf numFmtId="167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33" fillId="0" borderId="17" xfId="0" applyNumberFormat="1" applyFont="1" applyBorder="1" applyAlignment="1">
      <alignment/>
    </xf>
    <xf numFmtId="3" fontId="33" fillId="0" borderId="18" xfId="0" applyNumberFormat="1" applyFont="1" applyBorder="1" applyAlignment="1">
      <alignment horizontal="right"/>
    </xf>
    <xf numFmtId="164" fontId="4" fillId="0" borderId="46" xfId="0" applyNumberFormat="1" applyFont="1" applyFill="1" applyBorder="1" applyAlignment="1">
      <alignment horizontal="left" vertical="center" wrapText="1" indent="1"/>
    </xf>
    <xf numFmtId="164" fontId="4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64" fontId="4" fillId="39" borderId="46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30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8" xfId="0" applyNumberFormat="1" applyFont="1" applyFill="1" applyBorder="1" applyAlignment="1" applyProtection="1">
      <alignment vertical="center" wrapText="1"/>
      <protection/>
    </xf>
    <xf numFmtId="164" fontId="4" fillId="39" borderId="30" xfId="0" applyNumberFormat="1" applyFont="1" applyFill="1" applyBorder="1" applyAlignment="1" applyProtection="1">
      <alignment horizontal="left" vertical="center" wrapText="1" indent="2"/>
      <protection/>
    </xf>
    <xf numFmtId="164" fontId="14" fillId="39" borderId="46" xfId="0" applyNumberFormat="1" applyFont="1" applyFill="1" applyBorder="1" applyAlignment="1" applyProtection="1">
      <alignment vertical="center" wrapText="1"/>
      <protection locked="0"/>
    </xf>
    <xf numFmtId="164" fontId="14" fillId="39" borderId="28" xfId="0" applyNumberFormat="1" applyFont="1" applyFill="1" applyBorder="1" applyAlignment="1" applyProtection="1">
      <alignment vertical="center" wrapText="1"/>
      <protection locked="0"/>
    </xf>
    <xf numFmtId="164" fontId="14" fillId="39" borderId="30" xfId="0" applyNumberFormat="1" applyFont="1" applyFill="1" applyBorder="1" applyAlignment="1" applyProtection="1">
      <alignment vertical="center" wrapText="1"/>
      <protection locked="0"/>
    </xf>
    <xf numFmtId="164" fontId="14" fillId="39" borderId="40" xfId="0" applyNumberFormat="1" applyFont="1" applyFill="1" applyBorder="1" applyAlignment="1" applyProtection="1">
      <alignment vertical="center" wrapText="1"/>
      <protection locked="0"/>
    </xf>
    <xf numFmtId="164" fontId="14" fillId="39" borderId="46" xfId="0" applyNumberFormat="1" applyFont="1" applyFill="1" applyBorder="1" applyAlignment="1">
      <alignment vertical="center" wrapText="1"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0" fontId="16" fillId="0" borderId="46" xfId="0" applyFont="1" applyFill="1" applyBorder="1" applyAlignment="1">
      <alignment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8" fillId="0" borderId="0" xfId="56" applyFont="1" applyFill="1" applyBorder="1" applyAlignment="1" applyProtection="1">
      <alignment horizontal="center" vertical="center" wrapText="1"/>
      <protection/>
    </xf>
    <xf numFmtId="0" fontId="14" fillId="0" borderId="0" xfId="56" applyFont="1" applyFill="1" applyBorder="1" applyAlignment="1" applyProtection="1">
      <alignment horizontal="center" vertical="center" wrapText="1"/>
      <protection/>
    </xf>
    <xf numFmtId="164" fontId="14" fillId="0" borderId="0" xfId="56" applyNumberFormat="1" applyFont="1" applyFill="1" applyBorder="1" applyAlignment="1" applyProtection="1">
      <alignment horizontal="right" vertical="center" wrapText="1"/>
      <protection locked="0"/>
    </xf>
    <xf numFmtId="164" fontId="14" fillId="0" borderId="0" xfId="56" applyNumberFormat="1" applyFont="1" applyFill="1" applyBorder="1" applyAlignment="1" applyProtection="1">
      <alignment horizontal="right" vertical="center" wrapText="1"/>
      <protection/>
    </xf>
    <xf numFmtId="164" fontId="16" fillId="0" borderId="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0" xfId="56" applyNumberFormat="1" applyFont="1" applyFill="1" applyBorder="1" applyAlignment="1" applyProtection="1">
      <alignment horizontal="right" vertical="center" wrapText="1"/>
      <protection/>
    </xf>
    <xf numFmtId="164" fontId="18" fillId="0" borderId="0" xfId="56" applyNumberFormat="1" applyFont="1" applyFill="1" applyBorder="1" applyAlignment="1" applyProtection="1">
      <alignment horizontal="right" vertical="center" wrapText="1"/>
      <protection/>
    </xf>
    <xf numFmtId="164" fontId="14" fillId="0" borderId="0" xfId="56" applyNumberFormat="1" applyFont="1" applyFill="1" applyBorder="1" applyAlignment="1" applyProtection="1">
      <alignment horizontal="right" vertical="center" wrapText="1"/>
      <protection/>
    </xf>
    <xf numFmtId="3" fontId="24" fillId="0" borderId="15" xfId="0" applyNumberFormat="1" applyFont="1" applyBorder="1" applyAlignment="1">
      <alignment/>
    </xf>
    <xf numFmtId="0" fontId="0" fillId="0" borderId="61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12" xfId="56" applyFont="1" applyFill="1" applyBorder="1" applyAlignment="1" applyProtection="1">
      <alignment vertical="center" wrapText="1"/>
      <protection/>
    </xf>
    <xf numFmtId="1" fontId="16" fillId="0" borderId="12" xfId="56" applyNumberFormat="1" applyFont="1" applyFill="1" applyBorder="1" applyAlignment="1" applyProtection="1">
      <alignment horizontal="left" vertical="center" wrapText="1" indent="1"/>
      <protection/>
    </xf>
    <xf numFmtId="164" fontId="14" fillId="0" borderId="12" xfId="56" applyNumberFormat="1" applyFont="1" applyFill="1" applyBorder="1" applyAlignment="1" applyProtection="1">
      <alignment vertical="center" wrapText="1"/>
      <protection locked="0"/>
    </xf>
    <xf numFmtId="0" fontId="14" fillId="0" borderId="21" xfId="56" applyFont="1" applyFill="1" applyBorder="1" applyAlignment="1" applyProtection="1">
      <alignment horizontal="left" vertical="center" wrapText="1" indent="1"/>
      <protection/>
    </xf>
    <xf numFmtId="164" fontId="14" fillId="0" borderId="13" xfId="56" applyNumberFormat="1" applyFont="1" applyFill="1" applyBorder="1" applyAlignment="1" applyProtection="1">
      <alignment vertical="center" wrapText="1"/>
      <protection locked="0"/>
    </xf>
    <xf numFmtId="164" fontId="7" fillId="0" borderId="0" xfId="56" applyNumberFormat="1" applyFont="1" applyFill="1" applyBorder="1" applyAlignment="1" applyProtection="1">
      <alignment horizontal="center" vertical="center"/>
      <protection/>
    </xf>
    <xf numFmtId="164" fontId="14" fillId="0" borderId="13" xfId="56" applyNumberFormat="1" applyFont="1" applyFill="1" applyBorder="1" applyAlignment="1" applyProtection="1">
      <alignment horizontal="right" vertical="center" wrapText="1"/>
      <protection locked="0"/>
    </xf>
    <xf numFmtId="164" fontId="14" fillId="0" borderId="0" xfId="56" applyNumberFormat="1" applyFont="1" applyFill="1" applyBorder="1" applyAlignment="1" applyProtection="1">
      <alignment vertical="center" wrapText="1"/>
      <protection/>
    </xf>
    <xf numFmtId="164" fontId="16" fillId="0" borderId="0" xfId="56" applyNumberFormat="1" applyFont="1" applyFill="1" applyBorder="1" applyAlignment="1" applyProtection="1">
      <alignment vertical="center" wrapText="1"/>
      <protection locked="0"/>
    </xf>
    <xf numFmtId="164" fontId="14" fillId="0" borderId="0" xfId="56" applyNumberFormat="1" applyFont="1" applyFill="1" applyBorder="1" applyAlignment="1" applyProtection="1">
      <alignment vertical="center" wrapText="1"/>
      <protection locked="0"/>
    </xf>
    <xf numFmtId="164" fontId="14" fillId="0" borderId="10" xfId="56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center"/>
    </xf>
    <xf numFmtId="0" fontId="0" fillId="36" borderId="25" xfId="0" applyFill="1" applyBorder="1" applyAlignment="1">
      <alignment/>
    </xf>
    <xf numFmtId="3" fontId="0" fillId="36" borderId="35" xfId="0" applyNumberFormat="1" applyFill="1" applyBorder="1" applyAlignment="1">
      <alignment/>
    </xf>
    <xf numFmtId="0" fontId="0" fillId="36" borderId="35" xfId="0" applyFill="1" applyBorder="1" applyAlignment="1">
      <alignment/>
    </xf>
    <xf numFmtId="3" fontId="0" fillId="0" borderId="12" xfId="59" applyNumberFormat="1" applyFont="1" applyBorder="1" applyAlignment="1">
      <alignment vertical="center"/>
    </xf>
    <xf numFmtId="3" fontId="24" fillId="37" borderId="12" xfId="59" applyNumberFormat="1" applyFon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14" fillId="36" borderId="21" xfId="56" applyFont="1" applyFill="1" applyBorder="1" applyAlignment="1" applyProtection="1">
      <alignment horizontal="left" vertical="center" wrapText="1" indent="1"/>
      <protection/>
    </xf>
    <xf numFmtId="0" fontId="14" fillId="36" borderId="12" xfId="56" applyFont="1" applyFill="1" applyBorder="1" applyAlignment="1" applyProtection="1">
      <alignment vertical="center" wrapText="1"/>
      <protection/>
    </xf>
    <xf numFmtId="164" fontId="14" fillId="36" borderId="12" xfId="56" applyNumberFormat="1" applyFont="1" applyFill="1" applyBorder="1" applyAlignment="1" applyProtection="1">
      <alignment vertical="center" wrapText="1"/>
      <protection/>
    </xf>
    <xf numFmtId="164" fontId="14" fillId="36" borderId="13" xfId="56" applyNumberFormat="1" applyFont="1" applyFill="1" applyBorder="1" applyAlignment="1" applyProtection="1">
      <alignment vertical="center" wrapText="1"/>
      <protection/>
    </xf>
    <xf numFmtId="0" fontId="3" fillId="39" borderId="0" xfId="56" applyFill="1">
      <alignment/>
      <protection/>
    </xf>
    <xf numFmtId="164" fontId="14" fillId="36" borderId="12" xfId="56" applyNumberFormat="1" applyFont="1" applyFill="1" applyBorder="1" applyAlignment="1" applyProtection="1">
      <alignment vertical="center" wrapText="1"/>
      <protection locked="0"/>
    </xf>
    <xf numFmtId="0" fontId="16" fillId="0" borderId="12" xfId="56" applyFont="1" applyFill="1" applyBorder="1" applyAlignment="1" applyProtection="1">
      <alignment horizontal="right" vertical="center" wrapText="1"/>
      <protection/>
    </xf>
    <xf numFmtId="0" fontId="17" fillId="0" borderId="12" xfId="56" applyFont="1" applyFill="1" applyBorder="1" applyAlignment="1" applyProtection="1">
      <alignment horizontal="right" vertical="center" wrapText="1"/>
      <protection/>
    </xf>
    <xf numFmtId="3" fontId="16" fillId="0" borderId="12" xfId="56" applyNumberFormat="1" applyFont="1" applyFill="1" applyBorder="1" applyAlignment="1" applyProtection="1">
      <alignment horizontal="right" vertical="center" wrapText="1"/>
      <protection/>
    </xf>
    <xf numFmtId="0" fontId="14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12" xfId="56" applyFont="1" applyFill="1" applyBorder="1" applyAlignment="1" applyProtection="1">
      <alignment horizontal="right"/>
      <protection/>
    </xf>
    <xf numFmtId="1" fontId="16" fillId="0" borderId="12" xfId="56" applyNumberFormat="1" applyFont="1" applyFill="1" applyBorder="1" applyAlignment="1" applyProtection="1">
      <alignment horizontal="right" vertical="center" wrapText="1"/>
      <protection/>
    </xf>
    <xf numFmtId="0" fontId="14" fillId="0" borderId="12" xfId="56" applyFont="1" applyFill="1" applyBorder="1" applyAlignment="1" applyProtection="1">
      <alignment horizontal="right" vertical="center" wrapText="1"/>
      <protection/>
    </xf>
    <xf numFmtId="3" fontId="16" fillId="0" borderId="12" xfId="56" applyNumberFormat="1" applyFont="1" applyFill="1" applyBorder="1" applyAlignment="1" applyProtection="1">
      <alignment horizontal="right"/>
      <protection/>
    </xf>
    <xf numFmtId="49" fontId="14" fillId="39" borderId="21" xfId="56" applyNumberFormat="1" applyFont="1" applyFill="1" applyBorder="1" applyAlignment="1" applyProtection="1">
      <alignment horizontal="left" vertical="center" wrapText="1" indent="1"/>
      <protection/>
    </xf>
    <xf numFmtId="0" fontId="14" fillId="39" borderId="12" xfId="56" applyFont="1" applyFill="1" applyBorder="1" applyAlignment="1" applyProtection="1">
      <alignment horizontal="left" vertical="center" wrapText="1" indent="1"/>
      <protection/>
    </xf>
    <xf numFmtId="164" fontId="14" fillId="39" borderId="12" xfId="56" applyNumberFormat="1" applyFont="1" applyFill="1" applyBorder="1" applyAlignment="1" applyProtection="1">
      <alignment vertical="center" wrapText="1"/>
      <protection locked="0"/>
    </xf>
    <xf numFmtId="164" fontId="14" fillId="39" borderId="13" xfId="56" applyNumberFormat="1" applyFont="1" applyFill="1" applyBorder="1" applyAlignment="1" applyProtection="1">
      <alignment vertical="center" wrapText="1"/>
      <protection locked="0"/>
    </xf>
    <xf numFmtId="1" fontId="14" fillId="39" borderId="12" xfId="56" applyNumberFormat="1" applyFont="1" applyFill="1" applyBorder="1" applyAlignment="1" applyProtection="1">
      <alignment horizontal="right" vertical="center" wrapText="1"/>
      <protection/>
    </xf>
    <xf numFmtId="1" fontId="14" fillId="36" borderId="12" xfId="56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/>
    </xf>
    <xf numFmtId="44" fontId="7" fillId="0" borderId="0" xfId="59" applyFont="1" applyAlignment="1">
      <alignment horizontal="center"/>
    </xf>
    <xf numFmtId="0" fontId="7" fillId="0" borderId="0" xfId="0" applyFont="1" applyAlignment="1">
      <alignment/>
    </xf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3" fillId="0" borderId="0" xfId="0" applyFont="1" applyBorder="1" applyAlignment="1">
      <alignment horizontal="right"/>
    </xf>
    <xf numFmtId="0" fontId="25" fillId="39" borderId="0" xfId="0" applyFont="1" applyFill="1" applyBorder="1" applyAlignment="1">
      <alignment horizontal="center" vertical="center" wrapText="1"/>
    </xf>
    <xf numFmtId="0" fontId="26" fillId="39" borderId="0" xfId="0" applyFont="1" applyFill="1" applyBorder="1" applyAlignment="1">
      <alignment horizontal="center" vertical="center" wrapText="1"/>
    </xf>
    <xf numFmtId="9" fontId="20" fillId="39" borderId="0" xfId="0" applyNumberFormat="1" applyFont="1" applyFill="1" applyBorder="1" applyAlignment="1" applyProtection="1">
      <alignment horizontal="right" vertical="top" wrapText="1"/>
      <protection locked="0"/>
    </xf>
    <xf numFmtId="3" fontId="20" fillId="39" borderId="0" xfId="0" applyNumberFormat="1" applyFont="1" applyFill="1" applyBorder="1" applyAlignment="1" applyProtection="1">
      <alignment horizontal="right" vertical="top" wrapText="1"/>
      <protection/>
    </xf>
    <xf numFmtId="9" fontId="29" fillId="39" borderId="0" xfId="0" applyNumberFormat="1" applyFont="1" applyFill="1" applyBorder="1" applyAlignment="1" applyProtection="1">
      <alignment horizontal="right" vertical="top" wrapText="1"/>
      <protection locked="0"/>
    </xf>
    <xf numFmtId="3" fontId="29" fillId="39" borderId="0" xfId="0" applyNumberFormat="1" applyFont="1" applyFill="1" applyBorder="1" applyAlignment="1" applyProtection="1">
      <alignment horizontal="right" vertical="top" wrapText="1"/>
      <protection/>
    </xf>
    <xf numFmtId="10" fontId="20" fillId="39" borderId="0" xfId="0" applyNumberFormat="1" applyFont="1" applyFill="1" applyBorder="1" applyAlignment="1" applyProtection="1">
      <alignment horizontal="right" vertical="top" wrapText="1"/>
      <protection locked="0"/>
    </xf>
    <xf numFmtId="3" fontId="25" fillId="39" borderId="0" xfId="0" applyNumberFormat="1" applyFont="1" applyFill="1" applyBorder="1" applyAlignment="1" applyProtection="1">
      <alignment horizontal="right" vertical="center" wrapText="1"/>
      <protection locked="0"/>
    </xf>
    <xf numFmtId="3" fontId="29" fillId="39" borderId="0" xfId="0" applyNumberFormat="1" applyFont="1" applyFill="1" applyBorder="1" applyAlignment="1" applyProtection="1">
      <alignment horizontal="right" vertical="center" wrapText="1"/>
      <protection/>
    </xf>
    <xf numFmtId="3" fontId="0" fillId="39" borderId="0" xfId="0" applyNumberFormat="1" applyFill="1" applyBorder="1" applyAlignment="1">
      <alignment vertical="center"/>
    </xf>
    <xf numFmtId="3" fontId="0" fillId="39" borderId="0" xfId="0" applyNumberFormat="1" applyFill="1" applyBorder="1" applyAlignment="1">
      <alignment horizontal="right" vertical="center"/>
    </xf>
    <xf numFmtId="3" fontId="30" fillId="39" borderId="0" xfId="0" applyNumberFormat="1" applyFont="1" applyFill="1" applyBorder="1" applyAlignment="1">
      <alignment vertical="center"/>
    </xf>
    <xf numFmtId="0" fontId="12" fillId="0" borderId="6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34" borderId="21" xfId="0" applyNumberFormat="1" applyFont="1" applyFill="1" applyBorder="1" applyAlignment="1">
      <alignment horizontal="left"/>
    </xf>
    <xf numFmtId="3" fontId="20" fillId="34" borderId="13" xfId="0" applyNumberFormat="1" applyFont="1" applyFill="1" applyBorder="1" applyAlignment="1" applyProtection="1">
      <alignment horizontal="right" vertical="top" wrapText="1"/>
      <protection/>
    </xf>
    <xf numFmtId="3" fontId="28" fillId="34" borderId="13" xfId="0" applyNumberFormat="1" applyFont="1" applyFill="1" applyBorder="1" applyAlignment="1">
      <alignment/>
    </xf>
    <xf numFmtId="0" fontId="27" fillId="34" borderId="23" xfId="0" applyNumberFormat="1" applyFont="1" applyFill="1" applyBorder="1" applyAlignment="1">
      <alignment horizontal="left"/>
    </xf>
    <xf numFmtId="3" fontId="20" fillId="34" borderId="16" xfId="0" applyNumberFormat="1" applyFont="1" applyFill="1" applyBorder="1" applyAlignment="1" applyProtection="1">
      <alignment horizontal="right" vertical="top" wrapText="1"/>
      <protection/>
    </xf>
    <xf numFmtId="0" fontId="0" fillId="0" borderId="29" xfId="0" applyBorder="1" applyAlignment="1">
      <alignment horizontal="center"/>
    </xf>
    <xf numFmtId="0" fontId="28" fillId="0" borderId="38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5" borderId="21" xfId="0" applyFill="1" applyBorder="1" applyAlignment="1">
      <alignment/>
    </xf>
    <xf numFmtId="3" fontId="0" fillId="35" borderId="13" xfId="0" applyNumberFormat="1" applyFill="1" applyBorder="1" applyAlignment="1">
      <alignment vertical="center"/>
    </xf>
    <xf numFmtId="0" fontId="0" fillId="40" borderId="25" xfId="0" applyFill="1" applyBorder="1" applyAlignment="1">
      <alignment/>
    </xf>
    <xf numFmtId="0" fontId="24" fillId="40" borderId="35" xfId="0" applyFont="1" applyFill="1" applyBorder="1" applyAlignment="1">
      <alignment horizontal="left" vertical="center"/>
    </xf>
    <xf numFmtId="3" fontId="30" fillId="40" borderId="35" xfId="0" applyNumberFormat="1" applyFont="1" applyFill="1" applyBorder="1" applyAlignment="1">
      <alignment vertical="center"/>
    </xf>
    <xf numFmtId="3" fontId="30" fillId="40" borderId="26" xfId="0" applyNumberFormat="1" applyFont="1" applyFill="1" applyBorder="1" applyAlignment="1">
      <alignment vertical="center"/>
    </xf>
    <xf numFmtId="0" fontId="27" fillId="39" borderId="0" xfId="0" applyNumberFormat="1" applyFont="1" applyFill="1" applyBorder="1" applyAlignment="1">
      <alignment/>
    </xf>
    <xf numFmtId="0" fontId="20" fillId="39" borderId="0" xfId="0" applyFont="1" applyFill="1" applyBorder="1" applyAlignment="1" applyProtection="1">
      <alignment horizontal="left" vertical="top" wrapText="1"/>
      <protection locked="0"/>
    </xf>
    <xf numFmtId="3" fontId="20" fillId="39" borderId="0" xfId="0" applyNumberFormat="1" applyFont="1" applyFill="1" applyBorder="1" applyAlignment="1" applyProtection="1">
      <alignment horizontal="right" vertical="top" wrapText="1"/>
      <protection locked="0"/>
    </xf>
    <xf numFmtId="0" fontId="24" fillId="39" borderId="0" xfId="0" applyNumberFormat="1" applyFont="1" applyFill="1" applyBorder="1" applyAlignment="1">
      <alignment vertical="center"/>
    </xf>
    <xf numFmtId="0" fontId="25" fillId="39" borderId="0" xfId="0" applyFont="1" applyFill="1" applyBorder="1" applyAlignment="1" applyProtection="1">
      <alignment horizontal="left" vertical="center" wrapText="1"/>
      <protection locked="0"/>
    </xf>
    <xf numFmtId="0" fontId="0" fillId="39" borderId="0" xfId="0" applyNumberFormat="1" applyFill="1" applyBorder="1" applyAlignment="1">
      <alignment/>
    </xf>
    <xf numFmtId="0" fontId="29" fillId="39" borderId="0" xfId="0" applyFont="1" applyFill="1" applyBorder="1" applyAlignment="1" applyProtection="1">
      <alignment vertical="center" wrapText="1"/>
      <protection/>
    </xf>
    <xf numFmtId="0" fontId="27" fillId="38" borderId="25" xfId="0" applyNumberFormat="1" applyFont="1" applyFill="1" applyBorder="1" applyAlignment="1">
      <alignment/>
    </xf>
    <xf numFmtId="0" fontId="29" fillId="38" borderId="35" xfId="0" applyFont="1" applyFill="1" applyBorder="1" applyAlignment="1" applyProtection="1">
      <alignment horizontal="left" vertical="top" wrapText="1"/>
      <protection locked="0"/>
    </xf>
    <xf numFmtId="3" fontId="29" fillId="38" borderId="35" xfId="0" applyNumberFormat="1" applyFont="1" applyFill="1" applyBorder="1" applyAlignment="1" applyProtection="1">
      <alignment horizontal="right" vertical="top" wrapText="1"/>
      <protection locked="0"/>
    </xf>
    <xf numFmtId="3" fontId="29" fillId="38" borderId="26" xfId="0" applyNumberFormat="1" applyFont="1" applyFill="1" applyBorder="1" applyAlignment="1" applyProtection="1">
      <alignment horizontal="right" vertical="top" wrapText="1"/>
      <protection locked="0"/>
    </xf>
    <xf numFmtId="0" fontId="14" fillId="36" borderId="12" xfId="56" applyFont="1" applyFill="1" applyBorder="1" applyAlignment="1" applyProtection="1">
      <alignment horizontal="left" vertical="center" wrapText="1" indent="1"/>
      <protection/>
    </xf>
    <xf numFmtId="164" fontId="14" fillId="36" borderId="12" xfId="56" applyNumberFormat="1" applyFont="1" applyFill="1" applyBorder="1" applyAlignment="1" applyProtection="1">
      <alignment horizontal="right" vertical="center" wrapText="1"/>
      <protection/>
    </xf>
    <xf numFmtId="164" fontId="14" fillId="0" borderId="12" xfId="56" applyNumberFormat="1" applyFont="1" applyFill="1" applyBorder="1" applyAlignment="1" applyProtection="1">
      <alignment horizontal="right" vertical="center" wrapText="1"/>
      <protection/>
    </xf>
    <xf numFmtId="164" fontId="16" fillId="36" borderId="12" xfId="56" applyNumberFormat="1" applyFont="1" applyFill="1" applyBorder="1" applyAlignment="1" applyProtection="1">
      <alignment horizontal="right" vertical="center" wrapText="1"/>
      <protection/>
    </xf>
    <xf numFmtId="0" fontId="14" fillId="36" borderId="12" xfId="56" applyFont="1" applyFill="1" applyBorder="1" applyAlignment="1" applyProtection="1">
      <alignment horizontal="right" vertical="center" wrapText="1"/>
      <protection/>
    </xf>
    <xf numFmtId="0" fontId="18" fillId="36" borderId="12" xfId="56" applyFont="1" applyFill="1" applyBorder="1" applyAlignment="1" applyProtection="1">
      <alignment horizontal="left" vertical="center" wrapText="1" indent="1"/>
      <protection/>
    </xf>
    <xf numFmtId="0" fontId="17" fillId="36" borderId="12" xfId="56" applyFont="1" applyFill="1" applyBorder="1" applyAlignment="1" applyProtection="1">
      <alignment horizontal="left" vertical="center" wrapText="1" indent="1"/>
      <protection/>
    </xf>
    <xf numFmtId="3" fontId="16" fillId="36" borderId="12" xfId="56" applyNumberFormat="1" applyFont="1" applyFill="1" applyBorder="1" applyAlignment="1" applyProtection="1">
      <alignment horizontal="right" vertical="center" wrapText="1"/>
      <protection/>
    </xf>
    <xf numFmtId="164" fontId="14" fillId="36" borderId="12" xfId="56" applyNumberFormat="1" applyFont="1" applyFill="1" applyBorder="1" applyAlignment="1" applyProtection="1">
      <alignment horizontal="right" vertical="center" wrapText="1"/>
      <protection locked="0"/>
    </xf>
    <xf numFmtId="164" fontId="14" fillId="36" borderId="13" xfId="56" applyNumberFormat="1" applyFont="1" applyFill="1" applyBorder="1" applyAlignment="1" applyProtection="1">
      <alignment horizontal="right" vertical="center" wrapText="1"/>
      <protection/>
    </xf>
    <xf numFmtId="164" fontId="14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36" borderId="13" xfId="56" applyNumberFormat="1" applyFont="1" applyFill="1" applyBorder="1" applyAlignment="1" applyProtection="1">
      <alignment horizontal="right" vertical="center" wrapText="1"/>
      <protection/>
    </xf>
    <xf numFmtId="49" fontId="16" fillId="36" borderId="21" xfId="56" applyNumberFormat="1" applyFont="1" applyFill="1" applyBorder="1" applyAlignment="1" applyProtection="1">
      <alignment horizontal="left" vertical="center" wrapText="1" indent="1"/>
      <protection/>
    </xf>
    <xf numFmtId="0" fontId="14" fillId="36" borderId="25" xfId="56" applyFont="1" applyFill="1" applyBorder="1" applyAlignment="1" applyProtection="1">
      <alignment horizontal="left" vertical="center" wrapText="1" indent="1"/>
      <protection/>
    </xf>
    <xf numFmtId="0" fontId="8" fillId="36" borderId="35" xfId="56" applyFont="1" applyFill="1" applyBorder="1" applyAlignment="1" applyProtection="1">
      <alignment horizontal="left" vertical="center" wrapText="1" indent="1"/>
      <protection/>
    </xf>
    <xf numFmtId="164" fontId="14" fillId="36" borderId="35" xfId="56" applyNumberFormat="1" applyFont="1" applyFill="1" applyBorder="1" applyAlignment="1" applyProtection="1">
      <alignment horizontal="right" vertical="center" wrapText="1"/>
      <protection/>
    </xf>
    <xf numFmtId="164" fontId="14" fillId="36" borderId="26" xfId="56" applyNumberFormat="1" applyFont="1" applyFill="1" applyBorder="1" applyAlignment="1" applyProtection="1">
      <alignment horizontal="right" vertical="center" wrapText="1"/>
      <protection/>
    </xf>
    <xf numFmtId="0" fontId="14" fillId="0" borderId="22" xfId="56" applyFont="1" applyFill="1" applyBorder="1" applyAlignment="1" applyProtection="1">
      <alignment horizontal="center" vertical="center" wrapText="1"/>
      <protection/>
    </xf>
    <xf numFmtId="0" fontId="8" fillId="0" borderId="46" xfId="56" applyFont="1" applyFill="1" applyBorder="1" applyAlignment="1" applyProtection="1">
      <alignment horizontal="center" vertical="center" wrapText="1"/>
      <protection/>
    </xf>
    <xf numFmtId="0" fontId="14" fillId="0" borderId="14" xfId="56" applyFont="1" applyFill="1" applyBorder="1" applyAlignment="1" applyProtection="1">
      <alignment horizontal="center" vertical="center" wrapText="1"/>
      <protection/>
    </xf>
    <xf numFmtId="0" fontId="14" fillId="0" borderId="15" xfId="56" applyFont="1" applyFill="1" applyBorder="1" applyAlignment="1" applyProtection="1">
      <alignment horizontal="center" vertical="center" wrapText="1"/>
      <protection/>
    </xf>
    <xf numFmtId="0" fontId="8" fillId="36" borderId="35" xfId="56" applyFont="1" applyFill="1" applyBorder="1" applyAlignment="1" applyProtection="1">
      <alignment vertical="center" wrapText="1"/>
      <protection/>
    </xf>
    <xf numFmtId="164" fontId="14" fillId="36" borderId="35" xfId="56" applyNumberFormat="1" applyFont="1" applyFill="1" applyBorder="1" applyAlignment="1" applyProtection="1">
      <alignment vertical="center" wrapText="1"/>
      <protection locked="0"/>
    </xf>
    <xf numFmtId="164" fontId="14" fillId="36" borderId="35" xfId="56" applyNumberFormat="1" applyFont="1" applyFill="1" applyBorder="1" applyAlignment="1" applyProtection="1">
      <alignment vertical="center" wrapText="1"/>
      <protection/>
    </xf>
    <xf numFmtId="164" fontId="14" fillId="36" borderId="26" xfId="56" applyNumberFormat="1" applyFont="1" applyFill="1" applyBorder="1" applyAlignment="1" applyProtection="1">
      <alignment vertical="center" wrapText="1"/>
      <protection/>
    </xf>
    <xf numFmtId="3" fontId="16" fillId="0" borderId="60" xfId="0" applyNumberFormat="1" applyFont="1" applyFill="1" applyBorder="1" applyAlignment="1" applyProtection="1">
      <alignment vertical="center" wrapText="1"/>
      <protection locked="0"/>
    </xf>
    <xf numFmtId="164" fontId="8" fillId="0" borderId="45" xfId="0" applyNumberFormat="1" applyFont="1" applyFill="1" applyBorder="1" applyAlignment="1">
      <alignment horizontal="left" vertical="center" wrapText="1" indent="1"/>
    </xf>
    <xf numFmtId="3" fontId="16" fillId="0" borderId="52" xfId="0" applyNumberFormat="1" applyFont="1" applyFill="1" applyBorder="1" applyAlignment="1" applyProtection="1">
      <alignment vertical="center" wrapText="1"/>
      <protection locked="0"/>
    </xf>
    <xf numFmtId="3" fontId="16" fillId="0" borderId="46" xfId="0" applyNumberFormat="1" applyFont="1" applyFill="1" applyBorder="1" applyAlignment="1" applyProtection="1">
      <alignment vertical="center" wrapText="1"/>
      <protection locked="0"/>
    </xf>
    <xf numFmtId="164" fontId="14" fillId="0" borderId="43" xfId="0" applyNumberFormat="1" applyFont="1" applyFill="1" applyBorder="1" applyAlignment="1">
      <alignment horizontal="left" vertical="center" wrapText="1" indent="1"/>
    </xf>
    <xf numFmtId="164" fontId="16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>
      <alignment horizontal="right" vertical="center"/>
    </xf>
    <xf numFmtId="0" fontId="34" fillId="0" borderId="0" xfId="0" applyFont="1" applyBorder="1" applyAlignment="1">
      <alignment horizontal="left"/>
    </xf>
    <xf numFmtId="164" fontId="8" fillId="0" borderId="12" xfId="0" applyNumberFormat="1" applyFont="1" applyFill="1" applyBorder="1" applyAlignment="1">
      <alignment horizontal="left" vertical="center" wrapText="1" indent="1"/>
    </xf>
    <xf numFmtId="164" fontId="14" fillId="0" borderId="12" xfId="0" applyNumberFormat="1" applyFont="1" applyFill="1" applyBorder="1" applyAlignment="1">
      <alignment vertical="center" wrapText="1"/>
    </xf>
    <xf numFmtId="164" fontId="8" fillId="0" borderId="21" xfId="0" applyNumberFormat="1" applyFont="1" applyFill="1" applyBorder="1" applyAlignment="1">
      <alignment horizontal="left" vertical="center" wrapText="1" indent="1"/>
    </xf>
    <xf numFmtId="164" fontId="14" fillId="0" borderId="13" xfId="0" applyNumberFormat="1" applyFont="1" applyFill="1" applyBorder="1" applyAlignment="1">
      <alignment vertical="center" wrapText="1"/>
    </xf>
    <xf numFmtId="164" fontId="14" fillId="0" borderId="25" xfId="0" applyNumberFormat="1" applyFont="1" applyFill="1" applyBorder="1" applyAlignment="1">
      <alignment horizontal="left" vertical="center" wrapText="1" indent="1"/>
    </xf>
    <xf numFmtId="164" fontId="14" fillId="0" borderId="35" xfId="0" applyNumberFormat="1" applyFont="1" applyFill="1" applyBorder="1" applyAlignment="1" applyProtection="1">
      <alignment horizontal="right" vertical="center" wrapText="1"/>
      <protection/>
    </xf>
    <xf numFmtId="164" fontId="14" fillId="0" borderId="35" xfId="0" applyNumberFormat="1" applyFont="1" applyFill="1" applyBorder="1" applyAlignment="1">
      <alignment horizontal="right" vertical="center" wrapText="1" indent="1"/>
    </xf>
    <xf numFmtId="164" fontId="14" fillId="0" borderId="26" xfId="0" applyNumberFormat="1" applyFont="1" applyFill="1" applyBorder="1" applyAlignment="1" applyProtection="1">
      <alignment horizontal="right" vertical="center" wrapText="1"/>
      <protection/>
    </xf>
    <xf numFmtId="164" fontId="8" fillId="0" borderId="46" xfId="0" applyNumberFormat="1" applyFont="1" applyFill="1" applyBorder="1" applyAlignment="1">
      <alignment horizontal="center" vertical="center" wrapText="1"/>
    </xf>
    <xf numFmtId="164" fontId="16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3" fontId="24" fillId="0" borderId="43" xfId="0" applyNumberFormat="1" applyFont="1" applyBorder="1" applyAlignment="1">
      <alignment/>
    </xf>
    <xf numFmtId="3" fontId="24" fillId="0" borderId="62" xfId="0" applyNumberFormat="1" applyFont="1" applyBorder="1" applyAlignment="1">
      <alignment/>
    </xf>
    <xf numFmtId="3" fontId="13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0" applyNumberFormat="1" applyFont="1" applyFill="1" applyAlignment="1" applyProtection="1">
      <alignment horizontal="right" wrapText="1"/>
      <protection/>
    </xf>
    <xf numFmtId="0" fontId="16" fillId="39" borderId="12" xfId="56" applyFont="1" applyFill="1" applyBorder="1" applyAlignment="1" applyProtection="1">
      <alignment horizontal="left" vertical="center" wrapText="1" indent="1"/>
      <protection/>
    </xf>
    <xf numFmtId="1" fontId="16" fillId="39" borderId="12" xfId="56" applyNumberFormat="1" applyFont="1" applyFill="1" applyBorder="1" applyAlignment="1" applyProtection="1">
      <alignment horizontal="right" vertical="center" wrapText="1"/>
      <protection/>
    </xf>
    <xf numFmtId="0" fontId="25" fillId="0" borderId="1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horizontal="right" vertical="center"/>
    </xf>
    <xf numFmtId="3" fontId="0" fillId="39" borderId="14" xfId="0" applyNumberFormat="1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2" xfId="0" applyFill="1" applyBorder="1" applyAlignment="1">
      <alignment/>
    </xf>
    <xf numFmtId="3" fontId="24" fillId="39" borderId="46" xfId="0" applyNumberFormat="1" applyFont="1" applyFill="1" applyBorder="1" applyAlignment="1">
      <alignment/>
    </xf>
    <xf numFmtId="0" fontId="24" fillId="39" borderId="46" xfId="0" applyFont="1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60" xfId="0" applyFill="1" applyBorder="1" applyAlignment="1">
      <alignment/>
    </xf>
    <xf numFmtId="0" fontId="24" fillId="39" borderId="18" xfId="0" applyFont="1" applyFill="1" applyBorder="1" applyAlignment="1">
      <alignment/>
    </xf>
    <xf numFmtId="164" fontId="16" fillId="0" borderId="12" xfId="0" applyNumberFormat="1" applyFont="1" applyFill="1" applyBorder="1" applyAlignment="1" applyProtection="1">
      <alignment vertical="center" wrapText="1"/>
      <protection/>
    </xf>
    <xf numFmtId="164" fontId="14" fillId="39" borderId="12" xfId="56" applyNumberFormat="1" applyFont="1" applyFill="1" applyBorder="1" applyAlignment="1" applyProtection="1">
      <alignment vertical="center" wrapText="1"/>
      <protection/>
    </xf>
    <xf numFmtId="164" fontId="14" fillId="39" borderId="12" xfId="56" applyNumberFormat="1" applyFont="1" applyFill="1" applyBorder="1" applyAlignment="1" applyProtection="1">
      <alignment horizontal="right" vertical="center" wrapText="1"/>
      <protection/>
    </xf>
    <xf numFmtId="164" fontId="8" fillId="0" borderId="40" xfId="0" applyNumberFormat="1" applyFont="1" applyFill="1" applyBorder="1" applyAlignment="1">
      <alignment horizontal="center" vertical="center" wrapText="1"/>
    </xf>
    <xf numFmtId="3" fontId="24" fillId="0" borderId="33" xfId="0" applyNumberFormat="1" applyFont="1" applyBorder="1" applyAlignment="1">
      <alignment horizontal="right"/>
    </xf>
    <xf numFmtId="3" fontId="31" fillId="36" borderId="46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4" fillId="0" borderId="14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30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3" fillId="0" borderId="12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3" fontId="33" fillId="0" borderId="12" xfId="0" applyNumberFormat="1" applyFont="1" applyBorder="1" applyAlignment="1">
      <alignment horizontal="right"/>
    </xf>
    <xf numFmtId="0" fontId="28" fillId="0" borderId="39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3" fontId="24" fillId="0" borderId="13" xfId="0" applyNumberFormat="1" applyFont="1" applyBorder="1" applyAlignment="1">
      <alignment horizontal="right" vertical="center"/>
    </xf>
    <xf numFmtId="0" fontId="28" fillId="0" borderId="66" xfId="0" applyFont="1" applyBorder="1" applyAlignment="1">
      <alignment horizontal="left" vertical="center"/>
    </xf>
    <xf numFmtId="0" fontId="31" fillId="36" borderId="43" xfId="0" applyFont="1" applyFill="1" applyBorder="1" applyAlignment="1">
      <alignment horizontal="left" vertical="center"/>
    </xf>
    <xf numFmtId="3" fontId="35" fillId="36" borderId="35" xfId="0" applyNumberFormat="1" applyFont="1" applyFill="1" applyBorder="1" applyAlignment="1">
      <alignment horizontal="right" vertical="center"/>
    </xf>
    <xf numFmtId="3" fontId="24" fillId="36" borderId="67" xfId="0" applyNumberFormat="1" applyFont="1" applyFill="1" applyBorder="1" applyAlignment="1">
      <alignment horizontal="right" vertical="center"/>
    </xf>
    <xf numFmtId="3" fontId="24" fillId="36" borderId="56" xfId="0" applyNumberFormat="1" applyFont="1" applyFill="1" applyBorder="1" applyAlignment="1">
      <alignment horizontal="right" vertical="center"/>
    </xf>
    <xf numFmtId="164" fontId="0" fillId="0" borderId="0" xfId="0" applyNumberFormat="1" applyFill="1" applyAlignment="1">
      <alignment/>
    </xf>
    <xf numFmtId="164" fontId="8" fillId="0" borderId="35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Fill="1" applyBorder="1" applyAlignment="1">
      <alignment vertical="center" wrapText="1"/>
    </xf>
    <xf numFmtId="164" fontId="8" fillId="0" borderId="25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Fill="1" applyBorder="1" applyAlignment="1">
      <alignment horizontal="left" vertical="center" wrapText="1"/>
    </xf>
    <xf numFmtId="164" fontId="3" fillId="0" borderId="0" xfId="57" applyNumberFormat="1" applyFill="1" applyAlignment="1" applyProtection="1">
      <alignment vertical="center"/>
      <protection locked="0"/>
    </xf>
    <xf numFmtId="0" fontId="16" fillId="0" borderId="24" xfId="57" applyFont="1" applyFill="1" applyBorder="1" applyAlignment="1" applyProtection="1">
      <alignment horizontal="left" vertical="center" indent="1"/>
      <protection/>
    </xf>
    <xf numFmtId="0" fontId="16" fillId="0" borderId="17" xfId="57" applyFont="1" applyFill="1" applyBorder="1" applyAlignment="1" applyProtection="1">
      <alignment horizontal="left" vertical="center" indent="1"/>
      <protection locked="0"/>
    </xf>
    <xf numFmtId="164" fontId="16" fillId="0" borderId="17" xfId="57" applyNumberFormat="1" applyFont="1" applyFill="1" applyBorder="1" applyAlignment="1" applyProtection="1">
      <alignment vertical="center"/>
      <protection locked="0"/>
    </xf>
    <xf numFmtId="164" fontId="16" fillId="0" borderId="18" xfId="57" applyNumberFormat="1" applyFont="1" applyFill="1" applyBorder="1" applyAlignment="1" applyProtection="1">
      <alignment vertical="center"/>
      <protection/>
    </xf>
    <xf numFmtId="0" fontId="16" fillId="0" borderId="29" xfId="57" applyFont="1" applyFill="1" applyBorder="1" applyAlignment="1" applyProtection="1">
      <alignment horizontal="left" vertical="center" indent="1"/>
      <protection/>
    </xf>
    <xf numFmtId="164" fontId="16" fillId="0" borderId="13" xfId="57" applyNumberFormat="1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0" fillId="39" borderId="0" xfId="0" applyNumberFormat="1" applyFill="1" applyBorder="1" applyAlignment="1">
      <alignment vertical="center" wrapText="1"/>
    </xf>
    <xf numFmtId="164" fontId="4" fillId="39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 applyProtection="1">
      <alignment vertical="center" wrapText="1"/>
      <protection/>
    </xf>
    <xf numFmtId="0" fontId="16" fillId="0" borderId="25" xfId="0" applyFont="1" applyBorder="1" applyAlignment="1">
      <alignment horizontal="right" vertical="center" indent="1"/>
    </xf>
    <xf numFmtId="0" fontId="16" fillId="0" borderId="35" xfId="0" applyFont="1" applyBorder="1" applyAlignment="1" applyProtection="1">
      <alignment horizontal="left" vertical="center" indent="1"/>
      <protection locked="0"/>
    </xf>
    <xf numFmtId="3" fontId="16" fillId="0" borderId="26" xfId="0" applyNumberFormat="1" applyFont="1" applyBorder="1" applyAlignment="1" applyProtection="1">
      <alignment horizontal="right" vertical="center" indent="1"/>
      <protection locked="0"/>
    </xf>
    <xf numFmtId="0" fontId="16" fillId="0" borderId="0" xfId="0" applyFont="1" applyBorder="1" applyAlignment="1">
      <alignment horizontal="right" vertical="center" indent="1"/>
    </xf>
    <xf numFmtId="0" fontId="16" fillId="0" borderId="0" xfId="0" applyFont="1" applyBorder="1" applyAlignment="1" applyProtection="1">
      <alignment horizontal="left" vertical="center" indent="1"/>
      <protection locked="0"/>
    </xf>
    <xf numFmtId="3" fontId="16" fillId="0" borderId="0" xfId="0" applyNumberFormat="1" applyFont="1" applyBorder="1" applyAlignment="1" applyProtection="1">
      <alignment horizontal="right" vertical="center" indent="1"/>
      <protection locked="0"/>
    </xf>
    <xf numFmtId="3" fontId="16" fillId="0" borderId="0" xfId="0" applyNumberFormat="1" applyFont="1" applyFill="1" applyBorder="1" applyAlignment="1" applyProtection="1">
      <alignment horizontal="right" vertical="center" indent="1"/>
      <protection locked="0"/>
    </xf>
    <xf numFmtId="3" fontId="4" fillId="0" borderId="0" xfId="0" applyNumberFormat="1" applyFont="1" applyFill="1" applyBorder="1" applyAlignment="1">
      <alignment horizontal="right" vertical="center" indent="1"/>
    </xf>
    <xf numFmtId="3" fontId="17" fillId="0" borderId="12" xfId="56" applyNumberFormat="1" applyFont="1" applyFill="1" applyBorder="1" applyAlignment="1" applyProtection="1">
      <alignment horizontal="right" vertical="center" wrapText="1"/>
      <protection/>
    </xf>
    <xf numFmtId="0" fontId="18" fillId="0" borderId="12" xfId="56" applyFont="1" applyFill="1" applyBorder="1" applyAlignment="1" applyProtection="1">
      <alignment horizontal="right" vertical="center" wrapText="1"/>
      <protection/>
    </xf>
    <xf numFmtId="0" fontId="24" fillId="0" borderId="62" xfId="0" applyFont="1" applyBorder="1" applyAlignment="1">
      <alignment horizontal="center"/>
    </xf>
    <xf numFmtId="3" fontId="40" fillId="0" borderId="14" xfId="0" applyNumberFormat="1" applyFont="1" applyBorder="1" applyAlignment="1">
      <alignment horizontal="right" vertical="center"/>
    </xf>
    <xf numFmtId="3" fontId="28" fillId="41" borderId="1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3" fontId="1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41" borderId="21" xfId="56" applyFont="1" applyFill="1" applyBorder="1" applyAlignment="1" applyProtection="1">
      <alignment horizontal="left" vertical="center" wrapText="1" indent="1"/>
      <protection/>
    </xf>
    <xf numFmtId="0" fontId="14" fillId="41" borderId="12" xfId="56" applyFont="1" applyFill="1" applyBorder="1" applyAlignment="1" applyProtection="1">
      <alignment horizontal="left" vertical="center" wrapText="1" indent="1"/>
      <protection/>
    </xf>
    <xf numFmtId="164" fontId="14" fillId="41" borderId="12" xfId="56" applyNumberFormat="1" applyFont="1" applyFill="1" applyBorder="1" applyAlignment="1" applyProtection="1">
      <alignment horizontal="right" vertical="center" wrapText="1"/>
      <protection/>
    </xf>
    <xf numFmtId="164" fontId="14" fillId="41" borderId="13" xfId="56" applyNumberFormat="1" applyFont="1" applyFill="1" applyBorder="1" applyAlignment="1" applyProtection="1">
      <alignment horizontal="right" vertical="center" wrapText="1"/>
      <protection/>
    </xf>
    <xf numFmtId="0" fontId="18" fillId="41" borderId="12" xfId="56" applyFont="1" applyFill="1" applyBorder="1" applyAlignment="1" applyProtection="1">
      <alignment horizontal="left" vertical="center" wrapText="1" indent="1"/>
      <protection/>
    </xf>
    <xf numFmtId="0" fontId="14" fillId="41" borderId="23" xfId="56" applyFont="1" applyFill="1" applyBorder="1" applyAlignment="1" applyProtection="1">
      <alignment horizontal="left" vertical="center" wrapText="1" indent="1"/>
      <protection/>
    </xf>
    <xf numFmtId="0" fontId="14" fillId="41" borderId="33" xfId="56" applyFont="1" applyFill="1" applyBorder="1" applyAlignment="1" applyProtection="1">
      <alignment horizontal="left" vertical="center" wrapText="1" indent="1"/>
      <protection/>
    </xf>
    <xf numFmtId="164" fontId="14" fillId="41" borderId="33" xfId="56" applyNumberFormat="1" applyFont="1" applyFill="1" applyBorder="1" applyAlignment="1" applyProtection="1">
      <alignment horizontal="right" vertical="center" wrapText="1"/>
      <protection/>
    </xf>
    <xf numFmtId="164" fontId="14" fillId="41" borderId="33" xfId="56" applyNumberFormat="1" applyFont="1" applyFill="1" applyBorder="1" applyAlignment="1" applyProtection="1">
      <alignment horizontal="right" vertical="center" wrapText="1"/>
      <protection locked="0"/>
    </xf>
    <xf numFmtId="164" fontId="14" fillId="41" borderId="16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12" xfId="56" applyFont="1" applyFill="1" applyBorder="1" applyAlignment="1" applyProtection="1">
      <alignment vertical="top" wrapText="1"/>
      <protection/>
    </xf>
    <xf numFmtId="0" fontId="16" fillId="0" borderId="12" xfId="56" applyFont="1" applyFill="1" applyBorder="1" applyAlignment="1" applyProtection="1">
      <alignment vertical="center" wrapText="1"/>
      <protection/>
    </xf>
    <xf numFmtId="0" fontId="3" fillId="0" borderId="0" xfId="56" applyFill="1" applyAlignment="1">
      <alignment horizontal="left"/>
      <protection/>
    </xf>
    <xf numFmtId="164" fontId="14" fillId="41" borderId="0" xfId="56" applyNumberFormat="1" applyFont="1" applyFill="1" applyBorder="1" applyAlignment="1" applyProtection="1">
      <alignment vertical="center" wrapText="1"/>
      <protection/>
    </xf>
    <xf numFmtId="0" fontId="14" fillId="6" borderId="21" xfId="56" applyFont="1" applyFill="1" applyBorder="1" applyAlignment="1" applyProtection="1">
      <alignment horizontal="left" vertical="center" wrapText="1" indent="1"/>
      <protection/>
    </xf>
    <xf numFmtId="0" fontId="18" fillId="6" borderId="12" xfId="56" applyFont="1" applyFill="1" applyBorder="1" applyAlignment="1" applyProtection="1">
      <alignment horizontal="left" vertical="center" wrapText="1" indent="1"/>
      <protection/>
    </xf>
    <xf numFmtId="164" fontId="14" fillId="6" borderId="12" xfId="56" applyNumberFormat="1" applyFont="1" applyFill="1" applyBorder="1" applyAlignment="1" applyProtection="1">
      <alignment horizontal="right" vertical="center" wrapText="1"/>
      <protection/>
    </xf>
    <xf numFmtId="164" fontId="13" fillId="41" borderId="13" xfId="0" applyNumberFormat="1" applyFont="1" applyFill="1" applyBorder="1" applyAlignment="1" applyProtection="1">
      <alignment vertical="center" wrapText="1"/>
      <protection locked="0"/>
    </xf>
    <xf numFmtId="164" fontId="0" fillId="41" borderId="13" xfId="0" applyNumberFormat="1" applyFill="1" applyBorder="1" applyAlignment="1">
      <alignment vertical="center" wrapText="1"/>
    </xf>
    <xf numFmtId="164" fontId="13" fillId="41" borderId="49" xfId="0" applyNumberFormat="1" applyFont="1" applyFill="1" applyBorder="1" applyAlignment="1" applyProtection="1">
      <alignment vertical="center" wrapText="1"/>
      <protection locked="0"/>
    </xf>
    <xf numFmtId="164" fontId="13" fillId="41" borderId="68" xfId="0" applyNumberFormat="1" applyFont="1" applyFill="1" applyBorder="1" applyAlignment="1" applyProtection="1">
      <alignment vertical="center" wrapText="1"/>
      <protection locked="0"/>
    </xf>
    <xf numFmtId="164" fontId="8" fillId="0" borderId="26" xfId="0" applyNumberFormat="1" applyFont="1" applyFill="1" applyBorder="1" applyAlignment="1" applyProtection="1">
      <alignment vertical="center" wrapText="1"/>
      <protection locked="0"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14" xfId="0" applyNumberFormat="1" applyFont="1" applyFill="1" applyBorder="1" applyAlignment="1" applyProtection="1">
      <alignment horizontal="center" vertical="center" wrapText="1"/>
      <protection/>
    </xf>
    <xf numFmtId="164" fontId="8" fillId="0" borderId="46" xfId="0" applyNumberFormat="1" applyFont="1" applyFill="1" applyBorder="1" applyAlignment="1" applyProtection="1">
      <alignment horizontal="center" vertical="center" wrapText="1"/>
      <protection/>
    </xf>
    <xf numFmtId="164" fontId="14" fillId="0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33" xfId="0" applyNumberFormat="1" applyFill="1" applyBorder="1" applyAlignment="1">
      <alignment vertical="center" wrapText="1"/>
    </xf>
    <xf numFmtId="164" fontId="0" fillId="41" borderId="16" xfId="0" applyNumberFormat="1" applyFill="1" applyBorder="1" applyAlignment="1">
      <alignment vertical="center" wrapText="1"/>
    </xf>
    <xf numFmtId="0" fontId="24" fillId="0" borderId="62" xfId="0" applyFont="1" applyBorder="1" applyAlignment="1">
      <alignment/>
    </xf>
    <xf numFmtId="0" fontId="24" fillId="0" borderId="61" xfId="0" applyFont="1" applyBorder="1" applyAlignment="1">
      <alignment horizontal="left"/>
    </xf>
    <xf numFmtId="0" fontId="0" fillId="0" borderId="61" xfId="0" applyBorder="1" applyAlignment="1">
      <alignment horizontal="left"/>
    </xf>
    <xf numFmtId="0" fontId="24" fillId="0" borderId="48" xfId="0" applyFont="1" applyBorder="1" applyAlignment="1">
      <alignment/>
    </xf>
    <xf numFmtId="0" fontId="0" fillId="0" borderId="69" xfId="0" applyBorder="1" applyAlignment="1">
      <alignment/>
    </xf>
    <xf numFmtId="0" fontId="0" fillId="0" borderId="49" xfId="0" applyBorder="1" applyAlignment="1">
      <alignment/>
    </xf>
    <xf numFmtId="0" fontId="0" fillId="0" borderId="48" xfId="0" applyFill="1" applyBorder="1" applyAlignment="1">
      <alignment/>
    </xf>
    <xf numFmtId="0" fontId="0" fillId="0" borderId="48" xfId="0" applyBorder="1" applyAlignment="1">
      <alignment/>
    </xf>
    <xf numFmtId="0" fontId="24" fillId="37" borderId="46" xfId="0" applyFont="1" applyFill="1" applyBorder="1" applyAlignment="1">
      <alignment/>
    </xf>
    <xf numFmtId="164" fontId="16" fillId="41" borderId="16" xfId="0" applyNumberFormat="1" applyFont="1" applyFill="1" applyBorder="1" applyAlignment="1" applyProtection="1">
      <alignment vertical="center" wrapText="1"/>
      <protection/>
    </xf>
    <xf numFmtId="164" fontId="14" fillId="41" borderId="46" xfId="0" applyNumberFormat="1" applyFont="1" applyFill="1" applyBorder="1" applyAlignment="1" applyProtection="1">
      <alignment vertical="center" wrapText="1"/>
      <protection/>
    </xf>
    <xf numFmtId="164" fontId="4" fillId="0" borderId="70" xfId="0" applyNumberFormat="1" applyFont="1" applyFill="1" applyBorder="1" applyAlignment="1" applyProtection="1">
      <alignment horizontal="center" vertical="center" wrapText="1"/>
      <protection/>
    </xf>
    <xf numFmtId="0" fontId="14" fillId="41" borderId="12" xfId="56" applyFont="1" applyFill="1" applyBorder="1" applyAlignment="1" applyProtection="1">
      <alignment horizontal="right" vertical="center" wrapText="1"/>
      <protection/>
    </xf>
    <xf numFmtId="164" fontId="14" fillId="41" borderId="12" xfId="56" applyNumberFormat="1" applyFont="1" applyFill="1" applyBorder="1" applyAlignment="1" applyProtection="1">
      <alignment horizontal="right" vertical="center" wrapText="1"/>
      <protection locked="0"/>
    </xf>
    <xf numFmtId="3" fontId="16" fillId="41" borderId="12" xfId="56" applyNumberFormat="1" applyFont="1" applyFill="1" applyBorder="1" applyAlignment="1" applyProtection="1">
      <alignment horizontal="right" vertical="center" wrapText="1"/>
      <protection/>
    </xf>
    <xf numFmtId="0" fontId="16" fillId="41" borderId="12" xfId="56" applyFont="1" applyFill="1" applyBorder="1" applyAlignment="1" applyProtection="1">
      <alignment horizontal="right" vertical="center" wrapText="1"/>
      <protection/>
    </xf>
    <xf numFmtId="0" fontId="18" fillId="41" borderId="12" xfId="56" applyFont="1" applyFill="1" applyBorder="1" applyAlignment="1" applyProtection="1">
      <alignment horizontal="right" vertical="center" wrapText="1"/>
      <protection/>
    </xf>
    <xf numFmtId="0" fontId="17" fillId="41" borderId="12" xfId="56" applyFont="1" applyFill="1" applyBorder="1" applyAlignment="1" applyProtection="1">
      <alignment horizontal="right" vertical="center" wrapText="1"/>
      <protection/>
    </xf>
    <xf numFmtId="3" fontId="17" fillId="41" borderId="12" xfId="56" applyNumberFormat="1" applyFont="1" applyFill="1" applyBorder="1" applyAlignment="1" applyProtection="1">
      <alignment horizontal="right" vertical="center" wrapText="1"/>
      <protection/>
    </xf>
    <xf numFmtId="0" fontId="18" fillId="0" borderId="13" xfId="56" applyFont="1" applyFill="1" applyBorder="1" applyAlignment="1" applyProtection="1">
      <alignment horizontal="right" vertical="center" wrapText="1"/>
      <protection/>
    </xf>
    <xf numFmtId="164" fontId="14" fillId="36" borderId="13" xfId="56" applyNumberFormat="1" applyFont="1" applyFill="1" applyBorder="1" applyAlignment="1" applyProtection="1">
      <alignment horizontal="right" vertical="center" wrapText="1"/>
      <protection locked="0"/>
    </xf>
    <xf numFmtId="164" fontId="14" fillId="41" borderId="12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 applyAlignment="1">
      <alignment horizontal="right"/>
      <protection/>
    </xf>
    <xf numFmtId="164" fontId="0" fillId="0" borderId="15" xfId="0" applyNumberFormat="1" applyFill="1" applyBorder="1" applyAlignment="1">
      <alignment vertical="center" wrapText="1"/>
    </xf>
    <xf numFmtId="164" fontId="0" fillId="0" borderId="14" xfId="0" applyNumberFormat="1" applyFill="1" applyBorder="1" applyAlignment="1">
      <alignment vertical="center" wrapText="1"/>
    </xf>
    <xf numFmtId="0" fontId="16" fillId="0" borderId="0" xfId="57" applyFont="1" applyFill="1" applyAlignment="1" applyProtection="1">
      <alignment vertical="center"/>
      <protection locked="0"/>
    </xf>
    <xf numFmtId="0" fontId="39" fillId="37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right"/>
      <protection/>
    </xf>
    <xf numFmtId="164" fontId="7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7" fillId="0" borderId="0" xfId="56" applyFont="1" applyFill="1" applyAlignment="1">
      <alignment horizontal="center"/>
      <protection/>
    </xf>
    <xf numFmtId="0" fontId="16" fillId="0" borderId="0" xfId="56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2" fillId="0" borderId="33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44" fontId="7" fillId="0" borderId="0" xfId="59" applyFont="1" applyAlignment="1">
      <alignment horizontal="center"/>
    </xf>
    <xf numFmtId="0" fontId="0" fillId="0" borderId="0" xfId="0" applyBorder="1" applyAlignment="1">
      <alignment/>
    </xf>
    <xf numFmtId="0" fontId="24" fillId="0" borderId="61" xfId="0" applyFont="1" applyBorder="1" applyAlignment="1">
      <alignment horizontal="left" vertical="center"/>
    </xf>
    <xf numFmtId="0" fontId="24" fillId="0" borderId="48" xfId="0" applyFont="1" applyBorder="1" applyAlignment="1">
      <alignment horizontal="left" vertical="center"/>
    </xf>
    <xf numFmtId="0" fontId="24" fillId="0" borderId="62" xfId="0" applyFont="1" applyBorder="1" applyAlignment="1">
      <alignment horizontal="left" vertical="center"/>
    </xf>
    <xf numFmtId="0" fontId="24" fillId="0" borderId="45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24" fillId="0" borderId="63" xfId="0" applyFont="1" applyBorder="1" applyAlignment="1">
      <alignment horizontal="center"/>
    </xf>
    <xf numFmtId="0" fontId="24" fillId="0" borderId="72" xfId="0" applyFont="1" applyBorder="1" applyAlignment="1">
      <alignment horizontal="center"/>
    </xf>
    <xf numFmtId="0" fontId="24" fillId="0" borderId="61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3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2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8" fillId="0" borderId="7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74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32" fillId="0" borderId="3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6" fillId="0" borderId="75" xfId="56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Alignment="1">
      <alignment horizontal="center"/>
      <protection/>
    </xf>
    <xf numFmtId="0" fontId="3" fillId="0" borderId="0" xfId="56" applyFill="1" applyAlignment="1">
      <alignment horizontal="center"/>
      <protection/>
    </xf>
    <xf numFmtId="3" fontId="0" fillId="39" borderId="0" xfId="0" applyNumberFormat="1" applyFill="1" applyBorder="1" applyAlignment="1">
      <alignment horizontal="center" vertical="center"/>
    </xf>
    <xf numFmtId="3" fontId="0" fillId="0" borderId="39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3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4" fillId="0" borderId="29" xfId="0" applyFont="1" applyBorder="1" applyAlignment="1">
      <alignment horizontal="center" vertical="center" textRotation="90"/>
    </xf>
    <xf numFmtId="0" fontId="24" fillId="0" borderId="20" xfId="0" applyFont="1" applyBorder="1" applyAlignment="1">
      <alignment horizontal="center" vertical="center" textRotation="90"/>
    </xf>
    <xf numFmtId="0" fontId="24" fillId="0" borderId="22" xfId="0" applyFont="1" applyBorder="1" applyAlignment="1">
      <alignment horizontal="center" vertical="center" textRotation="90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3" fontId="0" fillId="0" borderId="38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8" fillId="0" borderId="45" xfId="0" applyNumberFormat="1" applyFont="1" applyFill="1" applyBorder="1" applyAlignment="1">
      <alignment horizontal="left" vertical="center" wrapText="1" indent="2"/>
    </xf>
    <xf numFmtId="164" fontId="8" fillId="0" borderId="71" xfId="0" applyNumberFormat="1" applyFont="1" applyFill="1" applyBorder="1" applyAlignment="1">
      <alignment horizontal="left" vertical="center" wrapText="1" indent="2"/>
    </xf>
    <xf numFmtId="164" fontId="8" fillId="0" borderId="61" xfId="0" applyNumberFormat="1" applyFont="1" applyFill="1" applyBorder="1" applyAlignment="1">
      <alignment horizontal="center" vertical="center"/>
    </xf>
    <xf numFmtId="164" fontId="8" fillId="0" borderId="62" xfId="0" applyNumberFormat="1" applyFont="1" applyFill="1" applyBorder="1" applyAlignment="1">
      <alignment horizontal="center" vertical="center"/>
    </xf>
    <xf numFmtId="164" fontId="8" fillId="0" borderId="53" xfId="0" applyNumberFormat="1" applyFont="1" applyFill="1" applyBorder="1" applyAlignment="1">
      <alignment horizontal="center" vertical="center"/>
    </xf>
    <xf numFmtId="164" fontId="8" fillId="0" borderId="54" xfId="0" applyNumberFormat="1" applyFont="1" applyFill="1" applyBorder="1" applyAlignment="1">
      <alignment horizontal="center" vertical="center"/>
    </xf>
    <xf numFmtId="164" fontId="8" fillId="0" borderId="55" xfId="0" applyNumberFormat="1" applyFont="1" applyFill="1" applyBorder="1" applyAlignment="1">
      <alignment horizontal="center" vertical="center"/>
    </xf>
    <xf numFmtId="164" fontId="8" fillId="0" borderId="61" xfId="0" applyNumberFormat="1" applyFont="1" applyFill="1" applyBorder="1" applyAlignment="1">
      <alignment horizontal="center" vertical="center" wrapText="1"/>
    </xf>
    <xf numFmtId="164" fontId="8" fillId="0" borderId="6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8" fillId="0" borderId="4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5" fillId="0" borderId="65" xfId="57" applyFont="1" applyFill="1" applyBorder="1" applyAlignment="1" applyProtection="1">
      <alignment horizontal="left" vertical="center" indent="1"/>
      <protection/>
    </xf>
    <xf numFmtId="0" fontId="15" fillId="0" borderId="75" xfId="57" applyFont="1" applyFill="1" applyBorder="1" applyAlignment="1" applyProtection="1">
      <alignment horizontal="left" vertical="center" indent="1"/>
      <protection/>
    </xf>
    <xf numFmtId="0" fontId="15" fillId="0" borderId="72" xfId="57" applyFont="1" applyFill="1" applyBorder="1" applyAlignment="1" applyProtection="1">
      <alignment horizontal="left" vertical="center" indent="1"/>
      <protection/>
    </xf>
    <xf numFmtId="0" fontId="15" fillId="0" borderId="47" xfId="57" applyFont="1" applyFill="1" applyBorder="1" applyAlignment="1" applyProtection="1">
      <alignment horizontal="left" vertical="center" indent="1"/>
      <protection/>
    </xf>
    <xf numFmtId="0" fontId="15" fillId="0" borderId="76" xfId="57" applyFont="1" applyFill="1" applyBorder="1" applyAlignment="1" applyProtection="1">
      <alignment horizontal="left" vertical="center" indent="1"/>
      <protection/>
    </xf>
    <xf numFmtId="0" fontId="15" fillId="0" borderId="71" xfId="57" applyFont="1" applyFill="1" applyBorder="1" applyAlignment="1" applyProtection="1">
      <alignment horizontal="left" vertical="center" indent="1"/>
      <protection/>
    </xf>
    <xf numFmtId="0" fontId="0" fillId="0" borderId="0" xfId="0" applyAlignment="1">
      <alignment horizontal="center"/>
    </xf>
    <xf numFmtId="0" fontId="33" fillId="0" borderId="12" xfId="0" applyFont="1" applyBorder="1" applyAlignment="1">
      <alignment horizontal="left" vertical="center"/>
    </xf>
    <xf numFmtId="0" fontId="33" fillId="0" borderId="59" xfId="0" applyFont="1" applyBorder="1" applyAlignment="1">
      <alignment horizontal="left" vertical="center"/>
    </xf>
    <xf numFmtId="0" fontId="33" fillId="0" borderId="19" xfId="0" applyFont="1" applyBorder="1" applyAlignment="1">
      <alignment horizontal="left" vertical="center"/>
    </xf>
    <xf numFmtId="0" fontId="33" fillId="0" borderId="59" xfId="0" applyFont="1" applyBorder="1" applyAlignment="1">
      <alignment horizontal="left"/>
    </xf>
    <xf numFmtId="0" fontId="33" fillId="0" borderId="19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30" fillId="0" borderId="12" xfId="0" applyFont="1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19" xfId="0" applyBorder="1" applyAlignment="1">
      <alignment horizontal="center"/>
    </xf>
    <xf numFmtId="0" fontId="33" fillId="0" borderId="22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35" xfId="0" applyBorder="1" applyAlignment="1">
      <alignment horizontal="lef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2">
    <dxf>
      <font>
        <color indexed="13"/>
      </font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40"/>
  <sheetViews>
    <sheetView zoomScale="85" zoomScaleNormal="85" zoomScalePageLayoutView="0" workbookViewId="0" topLeftCell="A1">
      <selection activeCell="F26" activeCellId="5" sqref="B37 B38 I22 I31 I26 F26"/>
    </sheetView>
  </sheetViews>
  <sheetFormatPr defaultColWidth="9.00390625" defaultRowHeight="12.75"/>
  <cols>
    <col min="1" max="16384" width="9.375" style="96" customWidth="1"/>
  </cols>
  <sheetData>
    <row r="1" ht="15.75" customHeight="1"/>
    <row r="2" ht="15.75" customHeight="1"/>
    <row r="3" ht="37.5" customHeight="1"/>
    <row r="4" s="98" customFormat="1" ht="12" customHeight="1"/>
    <row r="5" s="2" customFormat="1" ht="12" customHeight="1"/>
    <row r="6" s="2" customFormat="1" ht="12" customHeight="1"/>
    <row r="7" s="2" customFormat="1" ht="12" customHeight="1"/>
    <row r="8" s="2" customFormat="1" ht="12" customHeight="1"/>
    <row r="9" spans="1:10" s="2" customFormat="1" ht="12" customHeight="1">
      <c r="A9" s="391"/>
      <c r="B9" s="391"/>
      <c r="C9" s="391"/>
      <c r="D9" s="391"/>
      <c r="E9" s="391"/>
      <c r="F9" s="391"/>
      <c r="G9" s="391"/>
      <c r="H9" s="391"/>
      <c r="I9" s="391"/>
      <c r="J9" s="391"/>
    </row>
    <row r="10" spans="1:10" s="2" customFormat="1" ht="12" customHeight="1">
      <c r="A10" s="391"/>
      <c r="B10" s="391"/>
      <c r="C10" s="391"/>
      <c r="D10" s="391"/>
      <c r="E10" s="391"/>
      <c r="F10" s="391"/>
      <c r="G10" s="391"/>
      <c r="H10" s="391"/>
      <c r="I10" s="391"/>
      <c r="J10" s="391"/>
    </row>
    <row r="11" spans="1:10" s="2" customFormat="1" ht="3.75" customHeight="1">
      <c r="A11" s="391"/>
      <c r="B11" s="391"/>
      <c r="C11" s="391"/>
      <c r="D11" s="391"/>
      <c r="E11" s="391"/>
      <c r="F11" s="391"/>
      <c r="G11" s="391"/>
      <c r="H11" s="391"/>
      <c r="I11" s="391"/>
      <c r="J11" s="391"/>
    </row>
    <row r="12" spans="1:10" s="2" customFormat="1" ht="18.75" customHeight="1">
      <c r="A12" s="722" t="s">
        <v>248</v>
      </c>
      <c r="B12" s="722"/>
      <c r="C12" s="722"/>
      <c r="D12" s="722"/>
      <c r="E12" s="722"/>
      <c r="F12" s="722"/>
      <c r="G12" s="722"/>
      <c r="H12" s="722"/>
      <c r="I12" s="722"/>
      <c r="J12" s="722"/>
    </row>
    <row r="13" spans="1:10" s="2" customFormat="1" ht="12" customHeight="1">
      <c r="A13" s="391"/>
      <c r="B13" s="391"/>
      <c r="C13" s="391"/>
      <c r="D13" s="391"/>
      <c r="E13" s="391"/>
      <c r="F13" s="391"/>
      <c r="G13" s="391"/>
      <c r="H13" s="391"/>
      <c r="I13" s="391"/>
      <c r="J13" s="391"/>
    </row>
    <row r="14" spans="1:10" s="2" customFormat="1" ht="21.75" customHeight="1">
      <c r="A14" s="722" t="s">
        <v>556</v>
      </c>
      <c r="B14" s="722"/>
      <c r="C14" s="722"/>
      <c r="D14" s="722"/>
      <c r="E14" s="722"/>
      <c r="F14" s="722"/>
      <c r="G14" s="722"/>
      <c r="H14" s="722"/>
      <c r="I14" s="722"/>
      <c r="J14" s="722"/>
    </row>
    <row r="15" spans="1:10" s="2" customFormat="1" ht="12" customHeight="1">
      <c r="A15" s="391"/>
      <c r="B15" s="391"/>
      <c r="C15" s="391"/>
      <c r="D15" s="391"/>
      <c r="E15" s="391"/>
      <c r="F15" s="391"/>
      <c r="G15" s="391"/>
      <c r="H15" s="391"/>
      <c r="I15" s="391"/>
      <c r="J15" s="391"/>
    </row>
    <row r="16" spans="1:10" s="2" customFormat="1" ht="12" customHeight="1">
      <c r="A16" s="391"/>
      <c r="B16" s="391"/>
      <c r="C16" s="391"/>
      <c r="D16" s="391"/>
      <c r="E16" s="391"/>
      <c r="F16" s="391"/>
      <c r="G16" s="391"/>
      <c r="H16" s="391"/>
      <c r="I16" s="391"/>
      <c r="J16" s="391"/>
    </row>
    <row r="17" spans="1:10" s="2" customFormat="1" ht="12" customHeight="1">
      <c r="A17" s="391"/>
      <c r="B17" s="391"/>
      <c r="C17" s="391"/>
      <c r="D17" s="391"/>
      <c r="E17" s="391"/>
      <c r="F17" s="391"/>
      <c r="G17" s="391"/>
      <c r="H17" s="391"/>
      <c r="I17" s="391"/>
      <c r="J17" s="391"/>
    </row>
    <row r="18" spans="1:10" s="2" customFormat="1" ht="12" customHeight="1">
      <c r="A18" s="391"/>
      <c r="B18" s="391"/>
      <c r="C18" s="391"/>
      <c r="D18" s="391"/>
      <c r="E18" s="391"/>
      <c r="F18" s="391"/>
      <c r="G18" s="391"/>
      <c r="H18" s="391"/>
      <c r="I18" s="391"/>
      <c r="J18" s="391"/>
    </row>
    <row r="19" spans="1:10" s="2" customFormat="1" ht="12" customHeight="1">
      <c r="A19" s="391"/>
      <c r="B19" s="391"/>
      <c r="C19" s="391"/>
      <c r="D19" s="391"/>
      <c r="E19" s="391"/>
      <c r="F19" s="391"/>
      <c r="G19" s="391"/>
      <c r="H19" s="391"/>
      <c r="I19" s="391"/>
      <c r="J19" s="391"/>
    </row>
    <row r="20" s="2" customFormat="1" ht="12" customHeight="1"/>
    <row r="21" s="2" customFormat="1" ht="12" customHeight="1"/>
    <row r="22" s="2" customFormat="1" ht="12" customHeight="1"/>
    <row r="23" s="2" customFormat="1" ht="12" customHeight="1"/>
    <row r="24" s="2" customFormat="1" ht="12" customHeight="1"/>
    <row r="25" s="2" customFormat="1" ht="12" customHeight="1"/>
    <row r="26" s="2" customFormat="1" ht="12" customHeight="1"/>
    <row r="27" s="2" customFormat="1" ht="12" customHeight="1"/>
    <row r="28" s="2" customFormat="1" ht="12" customHeight="1"/>
    <row r="29" s="2" customFormat="1" ht="12" customHeight="1"/>
    <row r="30" s="2" customFormat="1" ht="12" customHeight="1"/>
    <row r="31" s="2" customFormat="1" ht="12" customHeight="1"/>
    <row r="32" s="2" customFormat="1" ht="12" customHeight="1"/>
    <row r="33" s="2" customFormat="1" ht="12" customHeight="1"/>
    <row r="34" s="2" customFormat="1" ht="12" customHeight="1"/>
    <row r="35" s="2" customFormat="1" ht="12" customHeight="1"/>
    <row r="36" s="2" customFormat="1" ht="12" customHeight="1"/>
    <row r="37" s="2" customFormat="1" ht="12" customHeight="1"/>
    <row r="38" s="2" customFormat="1" ht="12" customHeight="1"/>
    <row r="39" s="2" customFormat="1" ht="12" customHeight="1"/>
    <row r="40" s="2" customFormat="1" ht="24" customHeight="1">
      <c r="B40" s="101"/>
    </row>
    <row r="41" s="2" customFormat="1" ht="12" customHeight="1"/>
    <row r="42" s="2" customFormat="1" ht="12" customHeight="1"/>
    <row r="43" s="2" customFormat="1" ht="12" customHeight="1"/>
    <row r="44" s="2" customFormat="1" ht="12" customHeight="1"/>
    <row r="45" s="2" customFormat="1" ht="12" customHeight="1"/>
    <row r="46" s="2" customFormat="1" ht="12" customHeight="1"/>
    <row r="47" s="2" customFormat="1" ht="12" customHeight="1"/>
    <row r="48" s="2" customFormat="1" ht="12" customHeight="1"/>
    <row r="49" s="2" customFormat="1" ht="12" customHeight="1"/>
    <row r="50" s="2" customFormat="1" ht="12" customHeight="1"/>
    <row r="51" s="2" customFormat="1" ht="12" customHeight="1"/>
    <row r="52" s="2" customFormat="1" ht="15" customHeight="1"/>
    <row r="53" s="2" customFormat="1" ht="22.5" customHeight="1"/>
    <row r="54" s="2" customFormat="1" ht="12.75" customHeight="1"/>
    <row r="55" ht="16.5" customHeight="1"/>
    <row r="56" ht="16.5" customHeight="1"/>
    <row r="57" ht="37.5" customHeight="1"/>
    <row r="58" s="98" customFormat="1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5" customHeight="1"/>
    <row r="89" s="2" customFormat="1" ht="12.75" customHeight="1"/>
  </sheetData>
  <sheetProtection/>
  <mergeCells count="2">
    <mergeCell ref="A12:J12"/>
    <mergeCell ref="A14:J14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95" r:id="rId1"/>
  <headerFooter alignWithMargins="0">
    <oddHeader>&amp;C
</oddHeader>
  </headerFooter>
  <rowBreaks count="1" manualBreakCount="1">
    <brk id="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zoomScale="85" zoomScaleNormal="85" zoomScalePageLayoutView="0" workbookViewId="0" topLeftCell="A10">
      <selection activeCell="N29" sqref="N29"/>
    </sheetView>
  </sheetViews>
  <sheetFormatPr defaultColWidth="9.00390625" defaultRowHeight="12.75"/>
  <cols>
    <col min="1" max="1" width="34.125" style="0" customWidth="1"/>
    <col min="2" max="2" width="12.625" style="0" customWidth="1"/>
    <col min="3" max="3" width="10.00390625" style="0" bestFit="1" customWidth="1"/>
    <col min="4" max="4" width="10.125" style="0" bestFit="1" customWidth="1"/>
    <col min="5" max="5" width="16.625" style="0" customWidth="1"/>
    <col min="6" max="6" width="12.125" style="0" customWidth="1"/>
    <col min="7" max="7" width="13.125" style="0" customWidth="1"/>
    <col min="8" max="8" width="11.00390625" style="0" bestFit="1" customWidth="1"/>
    <col min="9" max="9" width="21.50390625" style="0" customWidth="1"/>
  </cols>
  <sheetData>
    <row r="1" spans="1:9" ht="14.25" customHeight="1">
      <c r="A1" s="487"/>
      <c r="B1" s="487"/>
      <c r="C1" s="487"/>
      <c r="D1" s="487"/>
      <c r="E1" s="487"/>
      <c r="F1" s="487"/>
      <c r="G1" s="487"/>
      <c r="H1" s="746" t="s">
        <v>403</v>
      </c>
      <c r="I1" s="746"/>
    </row>
    <row r="2" spans="1:9" ht="15.75">
      <c r="A2" s="729" t="s">
        <v>305</v>
      </c>
      <c r="B2" s="729"/>
      <c r="C2" s="729"/>
      <c r="D2" s="729"/>
      <c r="E2" s="729"/>
      <c r="F2" s="729"/>
      <c r="G2" s="729"/>
      <c r="H2" s="729"/>
      <c r="I2" s="729"/>
    </row>
    <row r="3" spans="1:9" ht="12.75" customHeight="1">
      <c r="A3" s="729" t="s">
        <v>556</v>
      </c>
      <c r="B3" s="729"/>
      <c r="C3" s="729"/>
      <c r="D3" s="729"/>
      <c r="E3" s="729"/>
      <c r="F3" s="729"/>
      <c r="G3" s="729"/>
      <c r="H3" s="729"/>
      <c r="I3" s="729"/>
    </row>
    <row r="4" spans="1:9" ht="12.75" customHeight="1">
      <c r="A4" s="483"/>
      <c r="B4" s="483"/>
      <c r="C4" s="483"/>
      <c r="D4" s="483"/>
      <c r="E4" s="483"/>
      <c r="F4" s="483"/>
      <c r="G4" s="483"/>
      <c r="H4" s="483"/>
      <c r="I4" s="483"/>
    </row>
    <row r="5" spans="1:9" ht="12.75" customHeight="1">
      <c r="A5" s="729" t="s">
        <v>45</v>
      </c>
      <c r="B5" s="729"/>
      <c r="C5" s="729"/>
      <c r="D5" s="729"/>
      <c r="E5" s="729"/>
      <c r="F5" s="729"/>
      <c r="G5" s="729"/>
      <c r="H5" s="729"/>
      <c r="I5" s="729"/>
    </row>
    <row r="6" spans="1:9" ht="12.75" customHeight="1" thickBot="1">
      <c r="A6" s="483"/>
      <c r="B6" s="483"/>
      <c r="C6" s="483"/>
      <c r="D6" s="483"/>
      <c r="E6" s="483"/>
      <c r="F6" s="483"/>
      <c r="G6" s="483"/>
      <c r="H6" s="483"/>
      <c r="I6" s="483"/>
    </row>
    <row r="7" spans="1:9" ht="12.75">
      <c r="A7" s="440"/>
      <c r="B7" s="443" t="s">
        <v>337</v>
      </c>
      <c r="C7" s="443" t="s">
        <v>338</v>
      </c>
      <c r="D7" s="443" t="s">
        <v>387</v>
      </c>
      <c r="E7" s="443" t="s">
        <v>202</v>
      </c>
      <c r="F7" s="443" t="s">
        <v>339</v>
      </c>
      <c r="G7" s="443" t="s">
        <v>202</v>
      </c>
      <c r="H7" s="443" t="s">
        <v>340</v>
      </c>
      <c r="I7" s="443" t="s">
        <v>202</v>
      </c>
    </row>
    <row r="8" spans="1:9" ht="12.75">
      <c r="A8" s="441" t="s">
        <v>41</v>
      </c>
      <c r="B8" s="441" t="s">
        <v>341</v>
      </c>
      <c r="C8" s="441" t="s">
        <v>342</v>
      </c>
      <c r="D8" s="441" t="s">
        <v>388</v>
      </c>
      <c r="E8" s="441" t="s">
        <v>391</v>
      </c>
      <c r="F8" s="441" t="s">
        <v>335</v>
      </c>
      <c r="G8" s="441" t="s">
        <v>343</v>
      </c>
      <c r="H8" s="441" t="s">
        <v>312</v>
      </c>
      <c r="I8" s="441" t="s">
        <v>344</v>
      </c>
    </row>
    <row r="9" spans="1:9" ht="11.25" customHeight="1" thickBot="1">
      <c r="A9" s="442"/>
      <c r="B9" s="444" t="s">
        <v>345</v>
      </c>
      <c r="C9" s="444"/>
      <c r="D9" s="444"/>
      <c r="E9" s="444" t="s">
        <v>335</v>
      </c>
      <c r="F9" s="444" t="s">
        <v>302</v>
      </c>
      <c r="G9" s="444" t="s">
        <v>346</v>
      </c>
      <c r="H9" s="444" t="s">
        <v>347</v>
      </c>
      <c r="I9" s="444" t="s">
        <v>335</v>
      </c>
    </row>
    <row r="10" spans="1:9" ht="12.75">
      <c r="A10" s="267" t="s">
        <v>463</v>
      </c>
      <c r="B10" s="291">
        <v>1834</v>
      </c>
      <c r="C10" s="291"/>
      <c r="D10" s="291"/>
      <c r="E10" s="298"/>
      <c r="F10" s="298">
        <f aca="true" t="shared" si="0" ref="F10:F37">SUM(B10:E10)</f>
        <v>1834</v>
      </c>
      <c r="G10" s="291"/>
      <c r="H10" s="291"/>
      <c r="I10" s="360">
        <f aca="true" t="shared" si="1" ref="I10:I37">SUM(G10:H10)</f>
        <v>0</v>
      </c>
    </row>
    <row r="11" spans="1:9" ht="12.75">
      <c r="A11" s="267" t="s">
        <v>464</v>
      </c>
      <c r="B11" s="289"/>
      <c r="C11" s="291"/>
      <c r="D11" s="291"/>
      <c r="E11" s="298"/>
      <c r="F11" s="298">
        <f t="shared" si="0"/>
        <v>0</v>
      </c>
      <c r="G11" s="291"/>
      <c r="H11" s="289"/>
      <c r="I11" s="360">
        <f t="shared" si="1"/>
        <v>0</v>
      </c>
    </row>
    <row r="12" spans="1:9" ht="12.75">
      <c r="A12" s="267" t="s">
        <v>465</v>
      </c>
      <c r="B12" s="588">
        <v>2000</v>
      </c>
      <c r="C12" s="291"/>
      <c r="D12" s="291"/>
      <c r="E12" s="298"/>
      <c r="F12" s="298">
        <f t="shared" si="0"/>
        <v>2000</v>
      </c>
      <c r="G12" s="291"/>
      <c r="H12" s="291">
        <v>546</v>
      </c>
      <c r="I12" s="360">
        <f t="shared" si="1"/>
        <v>546</v>
      </c>
    </row>
    <row r="13" spans="1:9" ht="12.75">
      <c r="A13" s="267" t="s">
        <v>466</v>
      </c>
      <c r="B13" s="291">
        <v>134</v>
      </c>
      <c r="C13" s="291"/>
      <c r="D13" s="291"/>
      <c r="E13" s="298"/>
      <c r="F13" s="298">
        <f t="shared" si="0"/>
        <v>134</v>
      </c>
      <c r="G13" s="291"/>
      <c r="H13" s="291">
        <v>20</v>
      </c>
      <c r="I13" s="360">
        <f t="shared" si="1"/>
        <v>20</v>
      </c>
    </row>
    <row r="14" spans="1:9" ht="12.75">
      <c r="A14" s="267" t="s">
        <v>467</v>
      </c>
      <c r="B14" s="291">
        <v>300</v>
      </c>
      <c r="C14" s="291"/>
      <c r="D14" s="291"/>
      <c r="E14" s="298"/>
      <c r="F14" s="298">
        <f t="shared" si="0"/>
        <v>300</v>
      </c>
      <c r="G14" s="291"/>
      <c r="H14" s="291"/>
      <c r="I14" s="360">
        <f t="shared" si="1"/>
        <v>0</v>
      </c>
    </row>
    <row r="15" spans="1:9" ht="12.75">
      <c r="A15" s="267" t="s">
        <v>487</v>
      </c>
      <c r="B15" s="291">
        <v>128</v>
      </c>
      <c r="C15" s="291"/>
      <c r="D15" s="291"/>
      <c r="E15" s="298"/>
      <c r="F15" s="298">
        <f t="shared" si="0"/>
        <v>128</v>
      </c>
      <c r="G15" s="291"/>
      <c r="H15" s="291">
        <v>10</v>
      </c>
      <c r="I15" s="360">
        <f t="shared" si="1"/>
        <v>10</v>
      </c>
    </row>
    <row r="16" spans="1:9" ht="12.75">
      <c r="A16" s="267" t="s">
        <v>468</v>
      </c>
      <c r="B16" s="291"/>
      <c r="C16" s="291"/>
      <c r="D16" s="291"/>
      <c r="E16" s="298"/>
      <c r="F16" s="298">
        <f t="shared" si="0"/>
        <v>0</v>
      </c>
      <c r="G16" s="291"/>
      <c r="H16" s="291"/>
      <c r="I16" s="360">
        <f t="shared" si="1"/>
        <v>0</v>
      </c>
    </row>
    <row r="17" spans="1:9" ht="12.75">
      <c r="A17" s="267" t="s">
        <v>469</v>
      </c>
      <c r="B17" s="291"/>
      <c r="C17" s="291"/>
      <c r="D17" s="291"/>
      <c r="E17" s="298"/>
      <c r="F17" s="298">
        <f t="shared" si="0"/>
        <v>0</v>
      </c>
      <c r="G17" s="291"/>
      <c r="H17" s="291"/>
      <c r="I17" s="360">
        <f t="shared" si="1"/>
        <v>0</v>
      </c>
    </row>
    <row r="18" spans="1:9" ht="12.75">
      <c r="A18" s="267" t="s">
        <v>470</v>
      </c>
      <c r="B18" s="291">
        <v>164</v>
      </c>
      <c r="C18" s="291"/>
      <c r="D18" s="291"/>
      <c r="E18" s="298"/>
      <c r="F18" s="298">
        <f t="shared" si="0"/>
        <v>164</v>
      </c>
      <c r="G18" s="291"/>
      <c r="H18" s="291"/>
      <c r="I18" s="360">
        <f t="shared" si="1"/>
        <v>0</v>
      </c>
    </row>
    <row r="19" spans="1:9" ht="12.75">
      <c r="A19" s="267" t="s">
        <v>471</v>
      </c>
      <c r="B19" s="291"/>
      <c r="C19" s="291"/>
      <c r="D19" s="291"/>
      <c r="E19" s="298"/>
      <c r="F19" s="298">
        <f t="shared" si="0"/>
        <v>0</v>
      </c>
      <c r="G19" s="291"/>
      <c r="H19" s="291"/>
      <c r="I19" s="360">
        <f t="shared" si="1"/>
        <v>0</v>
      </c>
    </row>
    <row r="20" spans="1:9" ht="12.75">
      <c r="A20" s="267" t="s">
        <v>472</v>
      </c>
      <c r="B20" s="291"/>
      <c r="C20" s="291"/>
      <c r="D20" s="291"/>
      <c r="E20" s="298"/>
      <c r="F20" s="298">
        <f t="shared" si="0"/>
        <v>0</v>
      </c>
      <c r="G20" s="291"/>
      <c r="H20" s="291"/>
      <c r="I20" s="360">
        <f t="shared" si="1"/>
        <v>0</v>
      </c>
    </row>
    <row r="21" spans="1:9" ht="12.75">
      <c r="A21" s="267" t="s">
        <v>473</v>
      </c>
      <c r="B21" s="291"/>
      <c r="C21" s="291"/>
      <c r="D21" s="291"/>
      <c r="E21" s="298"/>
      <c r="F21" s="298">
        <f t="shared" si="0"/>
        <v>0</v>
      </c>
      <c r="G21" s="291"/>
      <c r="H21" s="291"/>
      <c r="I21" s="360">
        <f t="shared" si="1"/>
        <v>0</v>
      </c>
    </row>
    <row r="22" spans="1:9" ht="12.75">
      <c r="A22" s="267" t="s">
        <v>474</v>
      </c>
      <c r="B22" s="291"/>
      <c r="C22" s="291"/>
      <c r="D22" s="291"/>
      <c r="E22" s="298"/>
      <c r="F22" s="298">
        <f t="shared" si="0"/>
        <v>0</v>
      </c>
      <c r="G22" s="291"/>
      <c r="H22" s="291"/>
      <c r="I22" s="360">
        <f t="shared" si="1"/>
        <v>0</v>
      </c>
    </row>
    <row r="23" spans="1:9" ht="12.75">
      <c r="A23" s="267" t="s">
        <v>475</v>
      </c>
      <c r="B23" s="291"/>
      <c r="C23" s="291"/>
      <c r="D23" s="291"/>
      <c r="E23" s="298"/>
      <c r="F23" s="298">
        <f t="shared" si="0"/>
        <v>0</v>
      </c>
      <c r="G23" s="291"/>
      <c r="H23" s="291"/>
      <c r="I23" s="360">
        <f t="shared" si="1"/>
        <v>0</v>
      </c>
    </row>
    <row r="24" spans="1:9" ht="12.75">
      <c r="A24" s="267" t="s">
        <v>476</v>
      </c>
      <c r="B24" s="291"/>
      <c r="C24" s="291"/>
      <c r="D24" s="291"/>
      <c r="E24" s="298"/>
      <c r="F24" s="298">
        <f t="shared" si="0"/>
        <v>0</v>
      </c>
      <c r="G24" s="291"/>
      <c r="H24" s="291"/>
      <c r="I24" s="360">
        <f t="shared" si="1"/>
        <v>0</v>
      </c>
    </row>
    <row r="25" spans="1:9" ht="12.75">
      <c r="A25" s="267" t="s">
        <v>477</v>
      </c>
      <c r="B25" s="291"/>
      <c r="C25" s="291"/>
      <c r="D25" s="291"/>
      <c r="E25" s="298"/>
      <c r="F25" s="298">
        <f t="shared" si="0"/>
        <v>0</v>
      </c>
      <c r="G25" s="291"/>
      <c r="H25" s="291"/>
      <c r="I25" s="360">
        <f t="shared" si="1"/>
        <v>0</v>
      </c>
    </row>
    <row r="26" spans="1:9" ht="12.75">
      <c r="A26" s="267" t="s">
        <v>478</v>
      </c>
      <c r="B26" s="291"/>
      <c r="C26" s="291"/>
      <c r="D26" s="291"/>
      <c r="E26" s="298"/>
      <c r="F26" s="298">
        <f t="shared" si="0"/>
        <v>0</v>
      </c>
      <c r="G26" s="291"/>
      <c r="H26" s="291"/>
      <c r="I26" s="360">
        <f t="shared" si="1"/>
        <v>0</v>
      </c>
    </row>
    <row r="27" spans="1:9" ht="12.75">
      <c r="A27" s="267" t="s">
        <v>479</v>
      </c>
      <c r="B27" s="291"/>
      <c r="C27" s="291"/>
      <c r="D27" s="291"/>
      <c r="E27" s="298"/>
      <c r="F27" s="298">
        <f t="shared" si="0"/>
        <v>0</v>
      </c>
      <c r="G27" s="291"/>
      <c r="H27" s="291"/>
      <c r="I27" s="360">
        <f t="shared" si="1"/>
        <v>0</v>
      </c>
    </row>
    <row r="28" spans="1:9" ht="12.75">
      <c r="A28" s="267" t="s">
        <v>480</v>
      </c>
      <c r="B28" s="291"/>
      <c r="C28" s="291"/>
      <c r="D28" s="291"/>
      <c r="E28" s="298"/>
      <c r="F28" s="298">
        <f t="shared" si="0"/>
        <v>0</v>
      </c>
      <c r="G28" s="291"/>
      <c r="H28" s="291"/>
      <c r="I28" s="360">
        <f t="shared" si="1"/>
        <v>0</v>
      </c>
    </row>
    <row r="29" spans="1:9" ht="12.75">
      <c r="A29" s="267" t="s">
        <v>481</v>
      </c>
      <c r="B29" s="291"/>
      <c r="C29" s="291"/>
      <c r="D29" s="291"/>
      <c r="E29" s="298"/>
      <c r="F29" s="298">
        <f t="shared" si="0"/>
        <v>0</v>
      </c>
      <c r="G29" s="291"/>
      <c r="H29" s="291"/>
      <c r="I29" s="360">
        <f t="shared" si="1"/>
        <v>0</v>
      </c>
    </row>
    <row r="30" spans="1:9" ht="12.75">
      <c r="A30" s="618" t="s">
        <v>539</v>
      </c>
      <c r="B30" s="291"/>
      <c r="C30" s="291"/>
      <c r="D30" s="291"/>
      <c r="E30" s="298"/>
      <c r="F30" s="298">
        <f t="shared" si="0"/>
        <v>0</v>
      </c>
      <c r="G30" s="291"/>
      <c r="H30" s="291"/>
      <c r="I30" s="360">
        <v>0</v>
      </c>
    </row>
    <row r="31" spans="1:9" ht="12.75">
      <c r="A31" s="267" t="s">
        <v>482</v>
      </c>
      <c r="B31" s="291"/>
      <c r="C31" s="291"/>
      <c r="D31" s="291"/>
      <c r="E31" s="298"/>
      <c r="F31" s="298">
        <f t="shared" si="0"/>
        <v>0</v>
      </c>
      <c r="G31" s="291"/>
      <c r="H31" s="291"/>
      <c r="I31" s="360">
        <f t="shared" si="1"/>
        <v>0</v>
      </c>
    </row>
    <row r="32" spans="1:9" ht="12.75">
      <c r="A32" s="267" t="s">
        <v>538</v>
      </c>
      <c r="B32" s="291"/>
      <c r="C32" s="291"/>
      <c r="D32" s="291"/>
      <c r="E32" s="298"/>
      <c r="F32" s="298">
        <f t="shared" si="0"/>
        <v>0</v>
      </c>
      <c r="G32" s="291"/>
      <c r="H32" s="291"/>
      <c r="I32" s="360">
        <v>0</v>
      </c>
    </row>
    <row r="33" spans="1:9" ht="12.75">
      <c r="A33" s="267" t="s">
        <v>483</v>
      </c>
      <c r="B33" s="291"/>
      <c r="C33" s="291"/>
      <c r="D33" s="291"/>
      <c r="E33" s="298"/>
      <c r="F33" s="298">
        <f t="shared" si="0"/>
        <v>0</v>
      </c>
      <c r="G33" s="291"/>
      <c r="H33" s="291"/>
      <c r="I33" s="360">
        <f t="shared" si="1"/>
        <v>0</v>
      </c>
    </row>
    <row r="34" spans="1:9" ht="12.75">
      <c r="A34" s="267" t="s">
        <v>525</v>
      </c>
      <c r="B34" s="291">
        <v>4</v>
      </c>
      <c r="C34" s="291"/>
      <c r="D34" s="291"/>
      <c r="E34" s="298"/>
      <c r="F34" s="298">
        <f t="shared" si="0"/>
        <v>4</v>
      </c>
      <c r="G34" s="291"/>
      <c r="H34" s="291"/>
      <c r="I34" s="360">
        <f t="shared" si="1"/>
        <v>0</v>
      </c>
    </row>
    <row r="35" spans="1:9" ht="12.75">
      <c r="A35" s="267" t="s">
        <v>484</v>
      </c>
      <c r="B35" s="291">
        <v>378</v>
      </c>
      <c r="C35" s="291"/>
      <c r="D35" s="291"/>
      <c r="E35" s="298"/>
      <c r="F35" s="298">
        <f t="shared" si="0"/>
        <v>378</v>
      </c>
      <c r="G35" s="291"/>
      <c r="H35" s="291"/>
      <c r="I35" s="360">
        <f t="shared" si="1"/>
        <v>0</v>
      </c>
    </row>
    <row r="36" spans="1:9" ht="12.75">
      <c r="A36" s="267" t="s">
        <v>485</v>
      </c>
      <c r="B36" s="291"/>
      <c r="C36" s="291"/>
      <c r="D36" s="291"/>
      <c r="E36" s="298"/>
      <c r="F36" s="298">
        <f t="shared" si="0"/>
        <v>0</v>
      </c>
      <c r="G36" s="291"/>
      <c r="H36" s="291"/>
      <c r="I36" s="360">
        <f t="shared" si="1"/>
        <v>0</v>
      </c>
    </row>
    <row r="37" spans="1:9" ht="12.75">
      <c r="A37" s="267" t="s">
        <v>486</v>
      </c>
      <c r="B37" s="291">
        <v>29</v>
      </c>
      <c r="C37" s="291"/>
      <c r="D37" s="291"/>
      <c r="E37" s="298"/>
      <c r="F37" s="298">
        <f t="shared" si="0"/>
        <v>29</v>
      </c>
      <c r="G37" s="291"/>
      <c r="H37" s="291"/>
      <c r="I37" s="360">
        <f t="shared" si="1"/>
        <v>0</v>
      </c>
    </row>
    <row r="38" spans="1:9" ht="13.5" thickBot="1">
      <c r="A38" s="457" t="s">
        <v>249</v>
      </c>
      <c r="B38" s="458">
        <f aca="true" t="shared" si="2" ref="B38:I38">SUM(B10:B37)</f>
        <v>4971</v>
      </c>
      <c r="C38" s="458">
        <f t="shared" si="2"/>
        <v>0</v>
      </c>
      <c r="D38" s="458">
        <f t="shared" si="2"/>
        <v>0</v>
      </c>
      <c r="E38" s="458">
        <f t="shared" si="2"/>
        <v>0</v>
      </c>
      <c r="F38" s="458">
        <f t="shared" si="2"/>
        <v>4971</v>
      </c>
      <c r="G38" s="459">
        <f t="shared" si="2"/>
        <v>0</v>
      </c>
      <c r="H38" s="459">
        <f t="shared" si="2"/>
        <v>576</v>
      </c>
      <c r="I38" s="459">
        <f t="shared" si="2"/>
        <v>576</v>
      </c>
    </row>
  </sheetData>
  <sheetProtection/>
  <mergeCells count="4">
    <mergeCell ref="A2:I2"/>
    <mergeCell ref="A3:I3"/>
    <mergeCell ref="A5:I5"/>
    <mergeCell ref="H1:I1"/>
  </mergeCells>
  <printOptions/>
  <pageMargins left="0.7480314960629921" right="0.7480314960629921" top="0.1968503937007874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6">
      <selection activeCell="G38" sqref="G38:L38"/>
    </sheetView>
  </sheetViews>
  <sheetFormatPr defaultColWidth="9.00390625" defaultRowHeight="12.75"/>
  <cols>
    <col min="1" max="1" width="33.00390625" style="0" customWidth="1"/>
    <col min="2" max="2" width="8.50390625" style="0" customWidth="1"/>
    <col min="3" max="3" width="7.125" style="0" bestFit="1" customWidth="1"/>
    <col min="4" max="4" width="9.00390625" style="0" customWidth="1"/>
    <col min="5" max="5" width="11.875" style="0" customWidth="1"/>
    <col min="6" max="6" width="8.625" style="0" customWidth="1"/>
    <col min="7" max="7" width="9.125" style="0" customWidth="1"/>
    <col min="8" max="8" width="12.50390625" style="0" customWidth="1"/>
    <col min="9" max="9" width="13.00390625" style="0" customWidth="1"/>
    <col min="10" max="10" width="12.50390625" style="0" customWidth="1"/>
    <col min="11" max="12" width="9.125" style="0" customWidth="1"/>
    <col min="13" max="13" width="12.00390625" style="0" customWidth="1"/>
  </cols>
  <sheetData>
    <row r="1" spans="11:13" ht="16.5" customHeight="1">
      <c r="K1" s="758" t="s">
        <v>550</v>
      </c>
      <c r="L1" s="758"/>
      <c r="M1" s="758"/>
    </row>
    <row r="2" spans="1:13" ht="15.75">
      <c r="A2" s="729" t="s">
        <v>248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</row>
    <row r="3" spans="1:13" ht="15.75">
      <c r="A3" s="729" t="s">
        <v>556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</row>
    <row r="4" spans="1:13" ht="15.75">
      <c r="A4" s="729" t="s">
        <v>320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</row>
    <row r="5" ht="9" customHeight="1">
      <c r="M5" s="269" t="s">
        <v>255</v>
      </c>
    </row>
    <row r="6" spans="1:13" ht="12.75">
      <c r="A6" s="755" t="s">
        <v>41</v>
      </c>
      <c r="B6" s="314" t="s">
        <v>321</v>
      </c>
      <c r="C6" s="275" t="s">
        <v>322</v>
      </c>
      <c r="D6" s="275" t="s">
        <v>323</v>
      </c>
      <c r="E6" s="275" t="s">
        <v>324</v>
      </c>
      <c r="F6" s="275" t="s">
        <v>325</v>
      </c>
      <c r="G6" s="275" t="s">
        <v>326</v>
      </c>
      <c r="H6" s="275" t="s">
        <v>327</v>
      </c>
      <c r="I6" s="275" t="s">
        <v>202</v>
      </c>
      <c r="J6" s="275" t="s">
        <v>328</v>
      </c>
      <c r="K6" s="275" t="s">
        <v>425</v>
      </c>
      <c r="L6" s="275" t="s">
        <v>321</v>
      </c>
      <c r="M6" s="315" t="s">
        <v>329</v>
      </c>
    </row>
    <row r="7" spans="1:13" ht="12.75">
      <c r="A7" s="756"/>
      <c r="B7" s="316" t="s">
        <v>330</v>
      </c>
      <c r="C7" s="316" t="s">
        <v>312</v>
      </c>
      <c r="D7" s="317" t="s">
        <v>428</v>
      </c>
      <c r="E7" s="318" t="s">
        <v>271</v>
      </c>
      <c r="F7" s="318" t="s">
        <v>331</v>
      </c>
      <c r="G7" s="318" t="s">
        <v>427</v>
      </c>
      <c r="H7" s="318" t="s">
        <v>332</v>
      </c>
      <c r="I7" s="318" t="s">
        <v>333</v>
      </c>
      <c r="J7" s="318" t="s">
        <v>334</v>
      </c>
      <c r="K7" s="318" t="s">
        <v>426</v>
      </c>
      <c r="L7" s="318" t="s">
        <v>386</v>
      </c>
      <c r="M7" s="317" t="s">
        <v>335</v>
      </c>
    </row>
    <row r="8" spans="1:13" ht="12.75">
      <c r="A8" s="757"/>
      <c r="B8" s="292"/>
      <c r="C8" s="292"/>
      <c r="D8" s="277"/>
      <c r="E8" s="277" t="s">
        <v>299</v>
      </c>
      <c r="F8" s="277"/>
      <c r="G8" s="277" t="s">
        <v>312</v>
      </c>
      <c r="H8" s="277"/>
      <c r="I8" s="277" t="s">
        <v>271</v>
      </c>
      <c r="J8" s="277" t="s">
        <v>336</v>
      </c>
      <c r="K8" s="277"/>
      <c r="L8" s="277"/>
      <c r="M8" s="320" t="s">
        <v>302</v>
      </c>
    </row>
    <row r="9" spans="1:13" ht="12.75">
      <c r="A9" s="267" t="s">
        <v>463</v>
      </c>
      <c r="B9" s="323"/>
      <c r="C9" s="324"/>
      <c r="D9" s="324"/>
      <c r="E9" s="324"/>
      <c r="F9" s="324"/>
      <c r="G9" s="324"/>
      <c r="H9" s="324">
        <v>6436</v>
      </c>
      <c r="I9" s="585">
        <v>900</v>
      </c>
      <c r="J9" s="324"/>
      <c r="K9" s="324"/>
      <c r="L9" s="324"/>
      <c r="M9" s="326">
        <f>SUM(B9:L9)</f>
        <v>7336</v>
      </c>
    </row>
    <row r="10" spans="1:13" ht="12.75">
      <c r="A10" s="267" t="s">
        <v>464</v>
      </c>
      <c r="B10" s="323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6">
        <f>SUM(B10:L10)</f>
        <v>0</v>
      </c>
    </row>
    <row r="11" spans="1:13" ht="12.75">
      <c r="A11" s="267" t="s">
        <v>465</v>
      </c>
      <c r="B11" s="323">
        <v>500</v>
      </c>
      <c r="C11" s="324"/>
      <c r="D11" s="324">
        <v>100</v>
      </c>
      <c r="E11" s="661">
        <v>200</v>
      </c>
      <c r="F11" s="324">
        <v>175</v>
      </c>
      <c r="G11" s="324">
        <v>25</v>
      </c>
      <c r="H11" s="660">
        <v>2100</v>
      </c>
      <c r="I11" s="324">
        <v>2700</v>
      </c>
      <c r="J11" s="324">
        <v>467</v>
      </c>
      <c r="K11" s="324">
        <v>700</v>
      </c>
      <c r="L11" s="324"/>
      <c r="M11" s="326">
        <f>SUM(B11:L11)</f>
        <v>6967</v>
      </c>
    </row>
    <row r="12" spans="1:13" ht="12.75">
      <c r="A12" s="267" t="s">
        <v>466</v>
      </c>
      <c r="B12" s="323">
        <v>15</v>
      </c>
      <c r="C12" s="324">
        <v>40</v>
      </c>
      <c r="D12" s="324"/>
      <c r="E12" s="324"/>
      <c r="F12" s="324"/>
      <c r="G12" s="324"/>
      <c r="H12" s="324"/>
      <c r="I12" s="324">
        <v>392</v>
      </c>
      <c r="J12" s="324"/>
      <c r="K12" s="324"/>
      <c r="L12" s="324"/>
      <c r="M12" s="326">
        <f aca="true" t="shared" si="0" ref="M12:M23">SUM(B12:J12)</f>
        <v>447</v>
      </c>
    </row>
    <row r="13" spans="1:13" ht="12.75">
      <c r="A13" s="267" t="s">
        <v>467</v>
      </c>
      <c r="B13" s="323"/>
      <c r="C13" s="324"/>
      <c r="D13" s="324"/>
      <c r="E13" s="324"/>
      <c r="F13" s="324">
        <v>1200</v>
      </c>
      <c r="G13" s="324"/>
      <c r="H13" s="324"/>
      <c r="I13" s="324"/>
      <c r="J13" s="324"/>
      <c r="K13" s="324"/>
      <c r="L13" s="324"/>
      <c r="M13" s="326">
        <f t="shared" si="0"/>
        <v>1200</v>
      </c>
    </row>
    <row r="14" spans="1:13" ht="12.75">
      <c r="A14" s="267" t="s">
        <v>487</v>
      </c>
      <c r="B14" s="323"/>
      <c r="C14" s="324"/>
      <c r="D14" s="324"/>
      <c r="E14" s="324"/>
      <c r="F14" s="324"/>
      <c r="G14" s="324"/>
      <c r="H14" s="324">
        <v>80</v>
      </c>
      <c r="I14" s="324"/>
      <c r="J14" s="324"/>
      <c r="K14" s="324"/>
      <c r="L14" s="324"/>
      <c r="M14" s="326">
        <f t="shared" si="0"/>
        <v>80</v>
      </c>
    </row>
    <row r="15" spans="1:13" ht="12.75">
      <c r="A15" s="267" t="s">
        <v>468</v>
      </c>
      <c r="B15" s="323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6"/>
    </row>
    <row r="16" spans="1:13" ht="12.75">
      <c r="A16" s="267" t="s">
        <v>469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326"/>
    </row>
    <row r="17" spans="1:13" ht="12.75">
      <c r="A17" s="267" t="s">
        <v>470</v>
      </c>
      <c r="B17" s="323"/>
      <c r="C17" s="324"/>
      <c r="D17" s="324"/>
      <c r="E17" s="324">
        <v>450</v>
      </c>
      <c r="F17" s="324">
        <v>50</v>
      </c>
      <c r="G17" s="324">
        <v>10</v>
      </c>
      <c r="H17" s="324">
        <v>50</v>
      </c>
      <c r="I17" s="324"/>
      <c r="J17" s="324"/>
      <c r="K17" s="324"/>
      <c r="L17" s="324"/>
      <c r="M17" s="326">
        <f t="shared" si="0"/>
        <v>560</v>
      </c>
    </row>
    <row r="18" spans="1:13" ht="12.75">
      <c r="A18" s="267" t="s">
        <v>471</v>
      </c>
      <c r="B18" s="323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6">
        <f t="shared" si="0"/>
        <v>0</v>
      </c>
    </row>
    <row r="19" spans="1:13" ht="12.75">
      <c r="A19" s="267" t="s">
        <v>472</v>
      </c>
      <c r="B19" s="323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6">
        <f t="shared" si="0"/>
        <v>0</v>
      </c>
    </row>
    <row r="20" spans="1:13" ht="12.75">
      <c r="A20" s="267" t="s">
        <v>473</v>
      </c>
      <c r="B20" s="323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6">
        <f t="shared" si="0"/>
        <v>0</v>
      </c>
    </row>
    <row r="21" spans="1:13" ht="12.75">
      <c r="A21" s="267" t="s">
        <v>474</v>
      </c>
      <c r="B21" s="323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6">
        <f t="shared" si="0"/>
        <v>0</v>
      </c>
    </row>
    <row r="22" spans="1:13" ht="12.75">
      <c r="A22" s="267" t="s">
        <v>475</v>
      </c>
      <c r="B22" s="323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6">
        <f t="shared" si="0"/>
        <v>0</v>
      </c>
    </row>
    <row r="23" spans="1:13" ht="12.75">
      <c r="A23" s="267" t="s">
        <v>476</v>
      </c>
      <c r="B23" s="323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6">
        <f t="shared" si="0"/>
        <v>0</v>
      </c>
    </row>
    <row r="24" spans="1:13" ht="12.75">
      <c r="A24" s="267" t="s">
        <v>477</v>
      </c>
      <c r="B24" s="323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6">
        <f>SUM(B24:E24)</f>
        <v>0</v>
      </c>
    </row>
    <row r="25" spans="1:13" ht="12.75">
      <c r="A25" s="267" t="s">
        <v>478</v>
      </c>
      <c r="B25" s="323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6">
        <f>SUM(B25:J25)</f>
        <v>0</v>
      </c>
    </row>
    <row r="26" spans="1:13" ht="12.75">
      <c r="A26" s="267" t="s">
        <v>479</v>
      </c>
      <c r="B26" s="323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6">
        <f aca="true" t="shared" si="1" ref="M26:M37">SUM(B26:J26)</f>
        <v>0</v>
      </c>
    </row>
    <row r="27" spans="1:13" ht="12.75">
      <c r="A27" s="267" t="s">
        <v>480</v>
      </c>
      <c r="B27" s="323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6">
        <f t="shared" si="1"/>
        <v>0</v>
      </c>
    </row>
    <row r="28" spans="1:13" ht="12.75">
      <c r="A28" s="267" t="s">
        <v>481</v>
      </c>
      <c r="B28" s="323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6">
        <f t="shared" si="1"/>
        <v>0</v>
      </c>
    </row>
    <row r="29" spans="1:13" ht="12.75">
      <c r="A29" s="267" t="s">
        <v>537</v>
      </c>
      <c r="B29" s="323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6"/>
    </row>
    <row r="30" spans="1:13" ht="12.75">
      <c r="A30" s="267" t="s">
        <v>482</v>
      </c>
      <c r="B30" s="323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6">
        <f t="shared" si="1"/>
        <v>0</v>
      </c>
    </row>
    <row r="31" spans="1:13" ht="12.75">
      <c r="A31" s="267" t="s">
        <v>538</v>
      </c>
      <c r="B31" s="323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6"/>
    </row>
    <row r="32" spans="1:13" ht="12.75">
      <c r="A32" s="267" t="s">
        <v>483</v>
      </c>
      <c r="B32" s="323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6">
        <f t="shared" si="1"/>
        <v>0</v>
      </c>
    </row>
    <row r="33" spans="1:13" ht="12.75">
      <c r="A33" s="267" t="s">
        <v>525</v>
      </c>
      <c r="B33" s="323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6"/>
    </row>
    <row r="34" spans="1:17" ht="12.75">
      <c r="A34" s="267" t="s">
        <v>484</v>
      </c>
      <c r="B34" s="323"/>
      <c r="C34" s="324"/>
      <c r="D34" s="324"/>
      <c r="E34" s="324">
        <v>1300</v>
      </c>
      <c r="F34" s="324">
        <v>150</v>
      </c>
      <c r="G34" s="324">
        <v>10</v>
      </c>
      <c r="H34" s="324"/>
      <c r="I34" s="324"/>
      <c r="J34" s="324"/>
      <c r="K34" s="324"/>
      <c r="L34" s="324"/>
      <c r="M34" s="326">
        <f t="shared" si="1"/>
        <v>1460</v>
      </c>
      <c r="Q34" s="291"/>
    </row>
    <row r="35" spans="1:13" ht="12.75">
      <c r="A35" s="267" t="s">
        <v>485</v>
      </c>
      <c r="B35" s="323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6">
        <f t="shared" si="1"/>
        <v>0</v>
      </c>
    </row>
    <row r="36" spans="1:13" ht="12.75" hidden="1">
      <c r="A36" s="267" t="s">
        <v>486</v>
      </c>
      <c r="B36" s="323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6">
        <f t="shared" si="1"/>
        <v>0</v>
      </c>
    </row>
    <row r="37" spans="1:13" ht="13.5" thickBot="1">
      <c r="A37" s="267" t="s">
        <v>486</v>
      </c>
      <c r="B37" s="323"/>
      <c r="C37" s="323"/>
      <c r="D37" s="323"/>
      <c r="E37" s="323"/>
      <c r="F37" s="323"/>
      <c r="G37" s="323"/>
      <c r="H37" s="323">
        <v>50</v>
      </c>
      <c r="I37" s="323"/>
      <c r="J37" s="323">
        <v>65</v>
      </c>
      <c r="K37" s="323"/>
      <c r="L37" s="323"/>
      <c r="M37" s="598">
        <f t="shared" si="1"/>
        <v>115</v>
      </c>
    </row>
    <row r="38" spans="1:13" ht="13.5" thickBot="1">
      <c r="A38" s="268" t="s">
        <v>249</v>
      </c>
      <c r="B38" s="327">
        <f>SUM(B9:B35)</f>
        <v>515</v>
      </c>
      <c r="C38" s="327">
        <f>SUM(C9:C35)</f>
        <v>40</v>
      </c>
      <c r="D38" s="327">
        <f>SUM(D9:D35)</f>
        <v>100</v>
      </c>
      <c r="E38" s="327">
        <f>SUM(E9:E35)</f>
        <v>1950</v>
      </c>
      <c r="F38" s="327">
        <f>SUM(F9:F35)</f>
        <v>1575</v>
      </c>
      <c r="G38" s="327">
        <f aca="true" t="shared" si="2" ref="G38:M38">SUM(G9:G37)</f>
        <v>45</v>
      </c>
      <c r="H38" s="327">
        <f t="shared" si="2"/>
        <v>8716</v>
      </c>
      <c r="I38" s="327">
        <f t="shared" si="2"/>
        <v>3992</v>
      </c>
      <c r="J38" s="327">
        <f t="shared" si="2"/>
        <v>532</v>
      </c>
      <c r="K38" s="327">
        <f t="shared" si="2"/>
        <v>700</v>
      </c>
      <c r="L38" s="327">
        <f t="shared" si="2"/>
        <v>0</v>
      </c>
      <c r="M38" s="599">
        <f t="shared" si="2"/>
        <v>18165</v>
      </c>
    </row>
    <row r="39" spans="1:13" ht="12.75" hidden="1">
      <c r="A39" s="329"/>
      <c r="B39" s="341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31"/>
    </row>
    <row r="40" spans="1:13" ht="12.75" hidden="1">
      <c r="A40" s="330"/>
      <c r="B40" s="342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25"/>
    </row>
    <row r="41" spans="1:13" ht="12.75" hidden="1">
      <c r="A41" s="332"/>
      <c r="B41" s="343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</row>
    <row r="42" spans="1:13" ht="12.75" hidden="1">
      <c r="A42" s="332"/>
      <c r="B42" s="343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</row>
    <row r="43" spans="1:13" ht="12.75" hidden="1">
      <c r="A43" s="332"/>
      <c r="B43" s="343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</row>
    <row r="44" spans="1:13" ht="12.75" hidden="1">
      <c r="A44" s="332"/>
      <c r="B44" s="343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</row>
    <row r="45" spans="1:13" ht="12.75" hidden="1">
      <c r="A45" s="333"/>
      <c r="B45" s="334">
        <f>SUM(B41:B44)</f>
        <v>0</v>
      </c>
      <c r="C45" s="334">
        <f>SUM(C41:C44)</f>
        <v>0</v>
      </c>
      <c r="D45" s="334">
        <f>SUM(D41:D44)</f>
        <v>0</v>
      </c>
      <c r="E45" s="334">
        <f>SUM(E41:E44)</f>
        <v>0</v>
      </c>
      <c r="F45" s="334"/>
      <c r="G45" s="334"/>
      <c r="H45" s="334"/>
      <c r="I45" s="334"/>
      <c r="J45" s="334"/>
      <c r="K45" s="334"/>
      <c r="L45" s="334"/>
      <c r="M45" s="334">
        <f>SUM(M41:M44)</f>
        <v>0</v>
      </c>
    </row>
    <row r="46" spans="1:13" ht="12.75" hidden="1">
      <c r="A46" s="330"/>
      <c r="B46" s="344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</row>
    <row r="47" spans="1:13" ht="12.75" hidden="1">
      <c r="A47" s="333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</row>
    <row r="48" spans="1:13" ht="12.75" hidden="1">
      <c r="A48" s="336"/>
      <c r="B48" s="345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</row>
    <row r="49" spans="1:13" ht="12.75" hidden="1">
      <c r="A49" s="337"/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</row>
  </sheetData>
  <sheetProtection/>
  <mergeCells count="5">
    <mergeCell ref="K1:M1"/>
    <mergeCell ref="A6:A8"/>
    <mergeCell ref="A2:M2"/>
    <mergeCell ref="A3:M3"/>
    <mergeCell ref="A4:M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zoomScale="86" zoomScaleNormal="86" zoomScalePageLayoutView="0" workbookViewId="0" topLeftCell="A10">
      <selection activeCell="C14" sqref="C14"/>
    </sheetView>
  </sheetViews>
  <sheetFormatPr defaultColWidth="8.375" defaultRowHeight="12.75"/>
  <cols>
    <col min="1" max="1" width="35.375" style="368" customWidth="1"/>
    <col min="2" max="2" width="11.00390625" style="368" customWidth="1"/>
    <col min="3" max="3" width="11.50390625" style="368" customWidth="1"/>
    <col min="4" max="4" width="9.125" style="368" customWidth="1"/>
    <col min="5" max="5" width="9.625" style="368" customWidth="1"/>
    <col min="6" max="6" width="9.125" style="368" customWidth="1"/>
    <col min="7" max="7" width="8.50390625" style="368" customWidth="1"/>
    <col min="8" max="8" width="11.625" style="368" customWidth="1"/>
    <col min="9" max="9" width="11.50390625" style="368" customWidth="1"/>
    <col min="10" max="10" width="10.875" style="368" customWidth="1"/>
    <col min="11" max="11" width="9.125" style="368" customWidth="1"/>
    <col min="12" max="12" width="12.50390625" style="368" customWidth="1"/>
    <col min="13" max="16384" width="8.375" style="368" customWidth="1"/>
  </cols>
  <sheetData>
    <row r="1" spans="1:14" ht="15.75">
      <c r="A1" s="746" t="s">
        <v>404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369"/>
      <c r="N1" s="369"/>
    </row>
    <row r="2" spans="1:11" ht="5.25" customHeight="1">
      <c r="A2"/>
      <c r="B2"/>
      <c r="I2"/>
      <c r="J2"/>
      <c r="K2"/>
    </row>
    <row r="3" spans="1:14" ht="13.5" customHeight="1">
      <c r="A3" s="729" t="s">
        <v>248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339"/>
      <c r="N3" s="339"/>
    </row>
    <row r="4" spans="1:14" ht="12" customHeight="1">
      <c r="A4" s="729" t="s">
        <v>556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339"/>
      <c r="N4" s="339"/>
    </row>
    <row r="5" spans="1:14" ht="15.75">
      <c r="A5" s="762" t="s">
        <v>370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370"/>
      <c r="N5" s="370"/>
    </row>
    <row r="6" spans="1:14" ht="15.75">
      <c r="A6" s="456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370"/>
      <c r="N6" s="370"/>
    </row>
    <row r="7" spans="1:12" ht="12.75" customHeight="1">
      <c r="A7" s="759" t="s">
        <v>41</v>
      </c>
      <c r="B7" s="347" t="s">
        <v>371</v>
      </c>
      <c r="C7" s="347" t="s">
        <v>372</v>
      </c>
      <c r="D7" s="347" t="s">
        <v>339</v>
      </c>
      <c r="E7" s="347" t="s">
        <v>373</v>
      </c>
      <c r="F7" s="347" t="s">
        <v>94</v>
      </c>
      <c r="G7" s="347" t="s">
        <v>393</v>
      </c>
      <c r="H7" s="347" t="s">
        <v>451</v>
      </c>
      <c r="I7" s="347" t="s">
        <v>374</v>
      </c>
      <c r="J7" s="347" t="s">
        <v>454</v>
      </c>
      <c r="K7" s="347" t="s">
        <v>457</v>
      </c>
      <c r="L7" s="275" t="s">
        <v>31</v>
      </c>
    </row>
    <row r="8" spans="1:12" ht="11.25">
      <c r="A8" s="760"/>
      <c r="B8" s="350" t="s">
        <v>273</v>
      </c>
      <c r="C8" s="350" t="s">
        <v>375</v>
      </c>
      <c r="D8" s="350" t="s">
        <v>335</v>
      </c>
      <c r="E8" s="350"/>
      <c r="F8" s="350"/>
      <c r="G8" s="350"/>
      <c r="H8" s="350" t="s">
        <v>452</v>
      </c>
      <c r="I8" s="350" t="s">
        <v>376</v>
      </c>
      <c r="J8" s="350" t="s">
        <v>455</v>
      </c>
      <c r="K8" s="350"/>
      <c r="L8" s="318"/>
    </row>
    <row r="9" spans="1:12" ht="11.25">
      <c r="A9" s="760"/>
      <c r="B9" s="322"/>
      <c r="C9" s="322" t="s">
        <v>377</v>
      </c>
      <c r="D9" s="322"/>
      <c r="E9" s="322"/>
      <c r="F9" s="322"/>
      <c r="G9" s="322"/>
      <c r="H9" s="322" t="s">
        <v>453</v>
      </c>
      <c r="I9" s="322" t="s">
        <v>378</v>
      </c>
      <c r="J9" s="322" t="s">
        <v>456</v>
      </c>
      <c r="K9" s="322"/>
      <c r="L9" s="277"/>
    </row>
    <row r="10" spans="1:12" ht="11.25">
      <c r="A10" s="761"/>
      <c r="B10" s="322" t="s">
        <v>379</v>
      </c>
      <c r="C10" s="322" t="s">
        <v>379</v>
      </c>
      <c r="D10" s="322" t="s">
        <v>379</v>
      </c>
      <c r="E10" s="322" t="s">
        <v>379</v>
      </c>
      <c r="F10" s="322" t="s">
        <v>379</v>
      </c>
      <c r="G10" s="322" t="s">
        <v>379</v>
      </c>
      <c r="H10" s="351" t="s">
        <v>379</v>
      </c>
      <c r="I10" s="322" t="s">
        <v>379</v>
      </c>
      <c r="J10" s="322" t="s">
        <v>379</v>
      </c>
      <c r="K10" s="322" t="s">
        <v>379</v>
      </c>
      <c r="L10" s="277" t="s">
        <v>379</v>
      </c>
    </row>
    <row r="11" spans="1:12" ht="13.5" customHeight="1">
      <c r="A11" s="267" t="s">
        <v>463</v>
      </c>
      <c r="B11" s="371"/>
      <c r="C11" s="372"/>
      <c r="D11" s="373">
        <v>9170</v>
      </c>
      <c r="E11" s="373"/>
      <c r="F11" s="373"/>
      <c r="G11" s="373"/>
      <c r="H11" s="374"/>
      <c r="I11" s="371"/>
      <c r="J11" s="371"/>
      <c r="K11" s="371"/>
      <c r="L11" s="400">
        <f aca="true" t="shared" si="0" ref="L11:L37">SUM(B11:K11)</f>
        <v>9170</v>
      </c>
    </row>
    <row r="12" spans="1:12" ht="13.5" customHeight="1">
      <c r="A12" s="267" t="s">
        <v>464</v>
      </c>
      <c r="B12" s="371"/>
      <c r="C12" s="372"/>
      <c r="D12" s="373"/>
      <c r="E12" s="373"/>
      <c r="F12" s="373"/>
      <c r="G12" s="373"/>
      <c r="H12" s="374"/>
      <c r="I12" s="371"/>
      <c r="J12" s="371"/>
      <c r="K12" s="371"/>
      <c r="L12" s="400">
        <f t="shared" si="0"/>
        <v>0</v>
      </c>
    </row>
    <row r="13" spans="1:13" ht="13.5" customHeight="1">
      <c r="A13" s="267" t="s">
        <v>465</v>
      </c>
      <c r="B13" s="374">
        <v>5932</v>
      </c>
      <c r="C13" s="373">
        <v>1254</v>
      </c>
      <c r="D13" s="373">
        <v>11317</v>
      </c>
      <c r="E13" s="373">
        <v>700</v>
      </c>
      <c r="F13" s="373">
        <v>23985</v>
      </c>
      <c r="G13" s="373"/>
      <c r="H13" s="374">
        <v>21634</v>
      </c>
      <c r="I13" s="374"/>
      <c r="J13" s="374">
        <v>608</v>
      </c>
      <c r="K13" s="371">
        <v>5853</v>
      </c>
      <c r="L13" s="400">
        <f t="shared" si="0"/>
        <v>71283</v>
      </c>
      <c r="M13" s="375"/>
    </row>
    <row r="14" spans="1:12" ht="13.5" customHeight="1">
      <c r="A14" s="267" t="s">
        <v>466</v>
      </c>
      <c r="B14" s="374"/>
      <c r="C14" s="376"/>
      <c r="D14" s="373">
        <v>690</v>
      </c>
      <c r="E14" s="373"/>
      <c r="F14" s="373"/>
      <c r="G14" s="373"/>
      <c r="H14" s="374"/>
      <c r="I14" s="374"/>
      <c r="J14" s="374">
        <v>65</v>
      </c>
      <c r="K14" s="371"/>
      <c r="L14" s="400">
        <f t="shared" si="0"/>
        <v>755</v>
      </c>
    </row>
    <row r="15" spans="1:12" ht="13.5" customHeight="1">
      <c r="A15" s="267" t="s">
        <v>467</v>
      </c>
      <c r="B15" s="374"/>
      <c r="C15" s="373"/>
      <c r="D15" s="373">
        <v>1500</v>
      </c>
      <c r="E15" s="373"/>
      <c r="F15" s="373"/>
      <c r="G15" s="373"/>
      <c r="H15" s="374"/>
      <c r="I15" s="374"/>
      <c r="J15" s="374"/>
      <c r="K15" s="371"/>
      <c r="L15" s="400">
        <f t="shared" si="0"/>
        <v>1500</v>
      </c>
    </row>
    <row r="16" spans="1:12" ht="13.5" customHeight="1">
      <c r="A16" s="267" t="s">
        <v>487</v>
      </c>
      <c r="B16" s="374">
        <v>1138</v>
      </c>
      <c r="C16" s="373">
        <v>294</v>
      </c>
      <c r="D16" s="373">
        <v>648</v>
      </c>
      <c r="E16" s="373"/>
      <c r="F16" s="373"/>
      <c r="G16" s="373"/>
      <c r="H16" s="374"/>
      <c r="I16" s="374"/>
      <c r="J16" s="374"/>
      <c r="K16" s="371"/>
      <c r="L16" s="400">
        <f t="shared" si="0"/>
        <v>2080</v>
      </c>
    </row>
    <row r="17" spans="1:12" ht="13.5" customHeight="1">
      <c r="A17" s="267" t="s">
        <v>468</v>
      </c>
      <c r="B17" s="374"/>
      <c r="C17" s="373"/>
      <c r="D17" s="373"/>
      <c r="E17" s="373"/>
      <c r="F17" s="373"/>
      <c r="G17" s="373"/>
      <c r="H17" s="374"/>
      <c r="I17" s="374"/>
      <c r="J17" s="374"/>
      <c r="K17" s="371"/>
      <c r="L17" s="400">
        <f t="shared" si="0"/>
        <v>0</v>
      </c>
    </row>
    <row r="18" spans="1:12" ht="13.5" customHeight="1">
      <c r="A18" s="267" t="s">
        <v>469</v>
      </c>
      <c r="B18" s="374"/>
      <c r="C18" s="373"/>
      <c r="D18" s="373"/>
      <c r="E18" s="373"/>
      <c r="F18" s="373"/>
      <c r="G18" s="373"/>
      <c r="H18" s="374"/>
      <c r="I18" s="374">
        <v>200</v>
      </c>
      <c r="J18" s="374"/>
      <c r="K18" s="371"/>
      <c r="L18" s="400">
        <f t="shared" si="0"/>
        <v>200</v>
      </c>
    </row>
    <row r="19" spans="1:12" ht="13.5" customHeight="1">
      <c r="A19" s="267" t="s">
        <v>470</v>
      </c>
      <c r="B19" s="374"/>
      <c r="C19" s="373"/>
      <c r="D19" s="373">
        <v>819</v>
      </c>
      <c r="E19" s="373"/>
      <c r="F19" s="373"/>
      <c r="G19" s="373"/>
      <c r="H19" s="374"/>
      <c r="I19" s="374"/>
      <c r="J19" s="374"/>
      <c r="K19" s="371"/>
      <c r="L19" s="400">
        <f t="shared" si="0"/>
        <v>819</v>
      </c>
    </row>
    <row r="20" spans="1:12" ht="13.5" customHeight="1">
      <c r="A20" s="267" t="s">
        <v>471</v>
      </c>
      <c r="B20" s="374"/>
      <c r="C20" s="373"/>
      <c r="D20" s="373"/>
      <c r="E20" s="373"/>
      <c r="F20" s="373"/>
      <c r="G20" s="373"/>
      <c r="H20" s="374"/>
      <c r="I20" s="374"/>
      <c r="J20" s="374"/>
      <c r="K20" s="371"/>
      <c r="L20" s="400">
        <f t="shared" si="0"/>
        <v>0</v>
      </c>
    </row>
    <row r="21" spans="1:12" ht="13.5" customHeight="1">
      <c r="A21" s="267" t="s">
        <v>472</v>
      </c>
      <c r="B21" s="374"/>
      <c r="C21" s="373"/>
      <c r="D21" s="373"/>
      <c r="E21" s="373"/>
      <c r="F21" s="373"/>
      <c r="G21" s="373"/>
      <c r="H21" s="374"/>
      <c r="I21" s="374"/>
      <c r="J21" s="374"/>
      <c r="K21" s="371"/>
      <c r="L21" s="400">
        <f t="shared" si="0"/>
        <v>0</v>
      </c>
    </row>
    <row r="22" spans="1:12" ht="13.5" customHeight="1">
      <c r="A22" s="267" t="s">
        <v>473</v>
      </c>
      <c r="B22" s="374"/>
      <c r="C22" s="373"/>
      <c r="D22" s="373"/>
      <c r="E22" s="373"/>
      <c r="F22" s="373"/>
      <c r="G22" s="373"/>
      <c r="H22" s="374"/>
      <c r="I22" s="374">
        <v>342</v>
      </c>
      <c r="J22" s="374"/>
      <c r="K22" s="371"/>
      <c r="L22" s="400">
        <f t="shared" si="0"/>
        <v>342</v>
      </c>
    </row>
    <row r="23" spans="1:12" ht="13.5" customHeight="1">
      <c r="A23" s="267" t="s">
        <v>474</v>
      </c>
      <c r="B23" s="374"/>
      <c r="C23" s="373"/>
      <c r="D23" s="373"/>
      <c r="E23" s="373"/>
      <c r="F23" s="373"/>
      <c r="G23" s="373"/>
      <c r="H23" s="374"/>
      <c r="I23" s="374">
        <v>20</v>
      </c>
      <c r="J23" s="374"/>
      <c r="K23" s="371"/>
      <c r="L23" s="400">
        <f t="shared" si="0"/>
        <v>20</v>
      </c>
    </row>
    <row r="24" spans="1:12" ht="13.5" customHeight="1">
      <c r="A24" s="267" t="s">
        <v>475</v>
      </c>
      <c r="B24" s="374"/>
      <c r="C24" s="373">
        <v>55</v>
      </c>
      <c r="D24" s="373"/>
      <c r="E24" s="373"/>
      <c r="F24" s="373"/>
      <c r="G24" s="373"/>
      <c r="H24" s="374"/>
      <c r="I24" s="374">
        <v>220</v>
      </c>
      <c r="J24" s="374"/>
      <c r="K24" s="371"/>
      <c r="L24" s="400">
        <f t="shared" si="0"/>
        <v>275</v>
      </c>
    </row>
    <row r="25" spans="1:12" ht="13.5" customHeight="1">
      <c r="A25" s="267" t="s">
        <v>476</v>
      </c>
      <c r="B25" s="374"/>
      <c r="C25" s="373">
        <v>68</v>
      </c>
      <c r="D25" s="373"/>
      <c r="E25" s="373"/>
      <c r="F25" s="373"/>
      <c r="G25" s="373"/>
      <c r="H25" s="374"/>
      <c r="I25" s="374">
        <v>283</v>
      </c>
      <c r="J25" s="374"/>
      <c r="K25" s="371"/>
      <c r="L25" s="400">
        <f t="shared" si="0"/>
        <v>351</v>
      </c>
    </row>
    <row r="26" spans="1:12" ht="13.5" customHeight="1">
      <c r="A26" s="267" t="s">
        <v>477</v>
      </c>
      <c r="B26" s="374"/>
      <c r="C26" s="373"/>
      <c r="D26" s="373"/>
      <c r="E26" s="373"/>
      <c r="F26" s="373"/>
      <c r="G26" s="373"/>
      <c r="H26" s="374"/>
      <c r="I26" s="374"/>
      <c r="J26" s="374"/>
      <c r="K26" s="371"/>
      <c r="L26" s="400">
        <f t="shared" si="0"/>
        <v>0</v>
      </c>
    </row>
    <row r="27" spans="1:12" ht="13.5" customHeight="1">
      <c r="A27" s="267" t="s">
        <v>478</v>
      </c>
      <c r="B27" s="374"/>
      <c r="C27" s="373"/>
      <c r="D27" s="373"/>
      <c r="E27" s="373"/>
      <c r="F27" s="373"/>
      <c r="G27" s="373"/>
      <c r="H27" s="374"/>
      <c r="I27" s="374"/>
      <c r="J27" s="374"/>
      <c r="K27" s="371"/>
      <c r="L27" s="400">
        <f t="shared" si="0"/>
        <v>0</v>
      </c>
    </row>
    <row r="28" spans="1:12" ht="13.5" customHeight="1">
      <c r="A28" s="267" t="s">
        <v>479</v>
      </c>
      <c r="B28" s="374"/>
      <c r="C28" s="373"/>
      <c r="D28" s="373"/>
      <c r="E28" s="373"/>
      <c r="F28" s="373"/>
      <c r="G28" s="373"/>
      <c r="H28" s="374"/>
      <c r="I28" s="374">
        <v>650</v>
      </c>
      <c r="J28" s="374"/>
      <c r="K28" s="371"/>
      <c r="L28" s="400">
        <f t="shared" si="0"/>
        <v>650</v>
      </c>
    </row>
    <row r="29" spans="1:12" ht="13.5" customHeight="1">
      <c r="A29" s="267" t="s">
        <v>480</v>
      </c>
      <c r="B29" s="374"/>
      <c r="C29" s="373"/>
      <c r="D29" s="373"/>
      <c r="E29" s="373"/>
      <c r="F29" s="373"/>
      <c r="G29" s="373"/>
      <c r="H29" s="374"/>
      <c r="I29" s="374">
        <v>150</v>
      </c>
      <c r="J29" s="374"/>
      <c r="K29" s="371"/>
      <c r="L29" s="400">
        <f t="shared" si="0"/>
        <v>150</v>
      </c>
    </row>
    <row r="30" spans="1:12" ht="13.5" customHeight="1">
      <c r="A30" s="267" t="s">
        <v>481</v>
      </c>
      <c r="B30" s="374"/>
      <c r="C30" s="373"/>
      <c r="D30" s="373"/>
      <c r="E30" s="373"/>
      <c r="F30" s="373"/>
      <c r="G30" s="373"/>
      <c r="H30" s="374"/>
      <c r="I30" s="374">
        <v>150</v>
      </c>
      <c r="J30" s="374"/>
      <c r="K30" s="371"/>
      <c r="L30" s="400">
        <f t="shared" si="0"/>
        <v>150</v>
      </c>
    </row>
    <row r="31" spans="1:12" ht="13.5" customHeight="1">
      <c r="A31" s="267" t="s">
        <v>535</v>
      </c>
      <c r="B31" s="374"/>
      <c r="C31" s="373"/>
      <c r="D31" s="373"/>
      <c r="E31" s="373"/>
      <c r="F31" s="373"/>
      <c r="G31" s="373"/>
      <c r="H31" s="374"/>
      <c r="I31" s="374"/>
      <c r="J31" s="374"/>
      <c r="K31" s="371"/>
      <c r="L31" s="400">
        <f t="shared" si="0"/>
        <v>0</v>
      </c>
    </row>
    <row r="32" spans="1:12" ht="13.5" customHeight="1">
      <c r="A32" s="267" t="s">
        <v>482</v>
      </c>
      <c r="B32" s="374"/>
      <c r="C32" s="373"/>
      <c r="D32" s="373"/>
      <c r="E32" s="373"/>
      <c r="F32" s="373"/>
      <c r="G32" s="373"/>
      <c r="H32" s="374"/>
      <c r="I32" s="374"/>
      <c r="J32" s="374"/>
      <c r="K32" s="371"/>
      <c r="L32" s="400">
        <f t="shared" si="0"/>
        <v>0</v>
      </c>
    </row>
    <row r="33" spans="1:12" ht="13.5" customHeight="1">
      <c r="A33" s="267" t="s">
        <v>536</v>
      </c>
      <c r="B33" s="374"/>
      <c r="C33" s="373"/>
      <c r="D33" s="373"/>
      <c r="E33" s="373"/>
      <c r="F33" s="373"/>
      <c r="G33" s="373"/>
      <c r="H33" s="374"/>
      <c r="I33" s="374">
        <v>150</v>
      </c>
      <c r="J33" s="374"/>
      <c r="K33" s="371"/>
      <c r="L33" s="400">
        <f t="shared" si="0"/>
        <v>150</v>
      </c>
    </row>
    <row r="34" spans="1:12" ht="13.5" customHeight="1">
      <c r="A34" s="267" t="s">
        <v>483</v>
      </c>
      <c r="B34" s="374">
        <v>8</v>
      </c>
      <c r="C34" s="373">
        <v>1</v>
      </c>
      <c r="D34" s="373">
        <v>20</v>
      </c>
      <c r="E34" s="373"/>
      <c r="F34" s="373"/>
      <c r="G34" s="373"/>
      <c r="H34" s="374"/>
      <c r="I34" s="374"/>
      <c r="J34" s="374"/>
      <c r="K34" s="371"/>
      <c r="L34" s="400">
        <f t="shared" si="0"/>
        <v>29</v>
      </c>
    </row>
    <row r="35" spans="1:12" ht="13.5" customHeight="1">
      <c r="A35" s="267" t="s">
        <v>527</v>
      </c>
      <c r="B35" s="374">
        <v>79</v>
      </c>
      <c r="C35" s="373">
        <v>2</v>
      </c>
      <c r="D35" s="373">
        <v>1888</v>
      </c>
      <c r="E35" s="373"/>
      <c r="F35" s="373"/>
      <c r="G35" s="373"/>
      <c r="H35" s="374"/>
      <c r="I35" s="374"/>
      <c r="J35" s="374"/>
      <c r="K35" s="371"/>
      <c r="L35" s="400">
        <f t="shared" si="0"/>
        <v>1969</v>
      </c>
    </row>
    <row r="36" spans="1:12" ht="13.5" customHeight="1">
      <c r="A36" s="267" t="s">
        <v>484</v>
      </c>
      <c r="B36" s="374"/>
      <c r="C36" s="373"/>
      <c r="D36" s="373"/>
      <c r="E36" s="373"/>
      <c r="F36" s="373">
        <v>13333</v>
      </c>
      <c r="G36" s="373"/>
      <c r="H36" s="374"/>
      <c r="I36" s="374"/>
      <c r="J36" s="374"/>
      <c r="K36" s="371"/>
      <c r="L36" s="400">
        <f t="shared" si="0"/>
        <v>13333</v>
      </c>
    </row>
    <row r="37" spans="1:12" ht="13.5" customHeight="1">
      <c r="A37" s="267" t="s">
        <v>486</v>
      </c>
      <c r="B37" s="374"/>
      <c r="C37" s="373"/>
      <c r="D37" s="373">
        <v>144</v>
      </c>
      <c r="E37" s="373"/>
      <c r="F37" s="373"/>
      <c r="G37" s="373"/>
      <c r="H37" s="374"/>
      <c r="I37" s="374"/>
      <c r="J37" s="374"/>
      <c r="K37" s="371"/>
      <c r="L37" s="400">
        <f t="shared" si="0"/>
        <v>144</v>
      </c>
    </row>
    <row r="38" spans="1:12" s="379" customFormat="1" ht="15.75" customHeight="1">
      <c r="A38" s="377" t="s">
        <v>31</v>
      </c>
      <c r="B38" s="378">
        <f aca="true" t="shared" si="1" ref="B38:L38">SUM(B11:B37)</f>
        <v>7157</v>
      </c>
      <c r="C38" s="378">
        <f t="shared" si="1"/>
        <v>1674</v>
      </c>
      <c r="D38" s="378">
        <f t="shared" si="1"/>
        <v>26196</v>
      </c>
      <c r="E38" s="378">
        <f t="shared" si="1"/>
        <v>700</v>
      </c>
      <c r="F38" s="378">
        <f t="shared" si="1"/>
        <v>37318</v>
      </c>
      <c r="G38" s="378">
        <f t="shared" si="1"/>
        <v>0</v>
      </c>
      <c r="H38" s="378">
        <f t="shared" si="1"/>
        <v>21634</v>
      </c>
      <c r="I38" s="378">
        <f t="shared" si="1"/>
        <v>2165</v>
      </c>
      <c r="J38" s="378">
        <f t="shared" si="1"/>
        <v>673</v>
      </c>
      <c r="K38" s="378">
        <f t="shared" si="1"/>
        <v>5853</v>
      </c>
      <c r="L38" s="378">
        <f t="shared" si="1"/>
        <v>103370</v>
      </c>
    </row>
    <row r="39" spans="1:11" ht="11.25">
      <c r="A39" s="367"/>
      <c r="I39" s="367"/>
      <c r="J39" s="367"/>
      <c r="K39" s="367"/>
    </row>
    <row r="43" ht="11.25">
      <c r="M43" s="380"/>
    </row>
  </sheetData>
  <sheetProtection/>
  <mergeCells count="5">
    <mergeCell ref="A7:A10"/>
    <mergeCell ref="A1:L1"/>
    <mergeCell ref="A3:L3"/>
    <mergeCell ref="A4:L4"/>
    <mergeCell ref="A5:L5"/>
  </mergeCells>
  <printOptions/>
  <pageMargins left="0.5905511811023623" right="0.5905511811023623" top="0.22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4"/>
  <sheetViews>
    <sheetView zoomScale="85" zoomScaleNormal="85" zoomScalePageLayoutView="0" workbookViewId="0" topLeftCell="A1">
      <selection activeCell="A30" sqref="A30"/>
    </sheetView>
  </sheetViews>
  <sheetFormatPr defaultColWidth="9.00390625" defaultRowHeight="12.75"/>
  <cols>
    <col min="1" max="1" width="64.375" style="0" customWidth="1"/>
    <col min="2" max="2" width="16.125" style="0" customWidth="1"/>
    <col min="3" max="3" width="17.875" style="0" customWidth="1"/>
  </cols>
  <sheetData>
    <row r="1" spans="1:6" ht="15.75">
      <c r="A1" s="729" t="s">
        <v>248</v>
      </c>
      <c r="B1" s="729"/>
      <c r="C1" s="729"/>
      <c r="D1" s="293"/>
      <c r="E1" s="293"/>
      <c r="F1" s="293"/>
    </row>
    <row r="2" spans="1:6" ht="15.75">
      <c r="A2" s="729" t="s">
        <v>556</v>
      </c>
      <c r="B2" s="729"/>
      <c r="C2" s="729"/>
      <c r="D2" s="352"/>
      <c r="F2" s="352"/>
    </row>
    <row r="3" spans="1:6" ht="12.75">
      <c r="A3" s="293"/>
      <c r="B3" s="293"/>
      <c r="C3" s="293"/>
      <c r="D3" s="352"/>
      <c r="F3" s="352"/>
    </row>
    <row r="4" spans="1:6" ht="15.75">
      <c r="A4" s="488"/>
      <c r="B4" s="489"/>
      <c r="C4" s="392" t="s">
        <v>364</v>
      </c>
      <c r="E4" s="353"/>
      <c r="F4" s="353"/>
    </row>
    <row r="5" spans="1:6" ht="15.75">
      <c r="A5" s="729" t="s">
        <v>353</v>
      </c>
      <c r="B5" s="729"/>
      <c r="C5" s="729"/>
      <c r="D5" s="307"/>
      <c r="E5" s="307"/>
      <c r="F5" s="307"/>
    </row>
    <row r="7" ht="13.5" thickBot="1">
      <c r="C7" s="269" t="s">
        <v>251</v>
      </c>
    </row>
    <row r="8" spans="1:3" ht="12.75">
      <c r="A8" s="741" t="s">
        <v>41</v>
      </c>
      <c r="B8" s="286" t="s">
        <v>459</v>
      </c>
      <c r="C8" s="286" t="s">
        <v>564</v>
      </c>
    </row>
    <row r="9" spans="1:3" ht="12.75">
      <c r="A9" s="742"/>
      <c r="B9" s="287" t="s">
        <v>354</v>
      </c>
      <c r="C9" s="287" t="s">
        <v>266</v>
      </c>
    </row>
    <row r="10" spans="1:3" ht="13.5" thickBot="1">
      <c r="A10" s="743"/>
      <c r="B10" s="288"/>
      <c r="C10" s="288" t="s">
        <v>355</v>
      </c>
    </row>
    <row r="11" spans="1:3" ht="12.75">
      <c r="A11" s="354" t="s">
        <v>356</v>
      </c>
      <c r="B11" s="414">
        <v>10039</v>
      </c>
      <c r="C11" s="415">
        <v>9939</v>
      </c>
    </row>
    <row r="12" spans="1:3" ht="12.75">
      <c r="A12" s="355" t="s">
        <v>548</v>
      </c>
      <c r="B12" s="356">
        <v>9330</v>
      </c>
      <c r="C12" s="357">
        <v>9882</v>
      </c>
    </row>
    <row r="13" spans="1:3" ht="12.75">
      <c r="A13" s="355" t="s">
        <v>547</v>
      </c>
      <c r="B13" s="356">
        <v>1407</v>
      </c>
      <c r="C13" s="357">
        <v>813</v>
      </c>
    </row>
    <row r="14" spans="1:3" ht="13.5" thickBot="1">
      <c r="A14" s="394" t="s">
        <v>31</v>
      </c>
      <c r="B14" s="365">
        <f>SUM(B11:B13)</f>
        <v>20776</v>
      </c>
      <c r="C14" s="365">
        <f>SUM(C11:C13)</f>
        <v>20634</v>
      </c>
    </row>
    <row r="15" spans="1:3" ht="12.75">
      <c r="A15" s="358"/>
      <c r="B15" s="359"/>
      <c r="C15" s="359"/>
    </row>
    <row r="16" spans="2:3" ht="15.75">
      <c r="B16" s="284"/>
      <c r="C16" s="284"/>
    </row>
    <row r="17" spans="2:3" ht="15.75">
      <c r="B17" s="746" t="s">
        <v>405</v>
      </c>
      <c r="C17" s="746"/>
    </row>
    <row r="18" spans="1:3" ht="15.75">
      <c r="A18" s="729" t="s">
        <v>357</v>
      </c>
      <c r="B18" s="729"/>
      <c r="C18" s="729"/>
    </row>
    <row r="19" spans="1:3" ht="15.75">
      <c r="A19" s="729" t="s">
        <v>358</v>
      </c>
      <c r="B19" s="729"/>
      <c r="C19" s="729"/>
    </row>
    <row r="20" spans="1:3" ht="12.75">
      <c r="A20" s="307"/>
      <c r="B20" s="307"/>
      <c r="C20" s="307"/>
    </row>
    <row r="21" ht="13.5" thickBot="1">
      <c r="C21" s="269" t="s">
        <v>279</v>
      </c>
    </row>
    <row r="22" spans="1:3" ht="12.75">
      <c r="A22" s="741" t="s">
        <v>41</v>
      </c>
      <c r="B22" s="286" t="s">
        <v>459</v>
      </c>
      <c r="C22" s="286" t="s">
        <v>564</v>
      </c>
    </row>
    <row r="23" spans="1:3" ht="12.75">
      <c r="A23" s="742"/>
      <c r="B23" s="287" t="s">
        <v>354</v>
      </c>
      <c r="C23" s="287" t="s">
        <v>266</v>
      </c>
    </row>
    <row r="24" spans="1:3" ht="13.5" thickBot="1">
      <c r="A24" s="743"/>
      <c r="B24" s="288"/>
      <c r="C24" s="288" t="s">
        <v>359</v>
      </c>
    </row>
    <row r="25" spans="1:3" ht="12.75">
      <c r="A25" s="700" t="s">
        <v>360</v>
      </c>
      <c r="B25" s="700">
        <v>760</v>
      </c>
      <c r="C25" s="700">
        <v>65</v>
      </c>
    </row>
    <row r="26" spans="1:3" ht="12.75">
      <c r="A26" s="701"/>
      <c r="B26" s="701"/>
      <c r="C26" s="701"/>
    </row>
    <row r="27" spans="1:3" ht="12.75">
      <c r="A27" s="701" t="s">
        <v>361</v>
      </c>
      <c r="B27" s="701"/>
      <c r="C27" s="701"/>
    </row>
    <row r="28" spans="1:3" ht="12.75">
      <c r="A28" s="701" t="s">
        <v>430</v>
      </c>
      <c r="B28" s="701">
        <v>178</v>
      </c>
      <c r="C28" s="701">
        <v>178</v>
      </c>
    </row>
    <row r="29" spans="1:3" ht="12.75">
      <c r="A29" s="701" t="s">
        <v>565</v>
      </c>
      <c r="B29" s="701">
        <v>100</v>
      </c>
      <c r="C29" s="701">
        <v>30</v>
      </c>
    </row>
    <row r="30" spans="1:3" ht="12.75">
      <c r="A30" s="701" t="s">
        <v>362</v>
      </c>
      <c r="B30" s="701">
        <v>530</v>
      </c>
      <c r="C30" s="701">
        <v>300</v>
      </c>
    </row>
    <row r="31" spans="1:3" ht="12.75">
      <c r="A31" s="701" t="s">
        <v>490</v>
      </c>
      <c r="B31" s="701">
        <v>150</v>
      </c>
      <c r="C31" s="701">
        <v>100</v>
      </c>
    </row>
    <row r="32" spans="1:3" ht="13.5" thickBot="1">
      <c r="A32" s="702" t="s">
        <v>566</v>
      </c>
      <c r="B32" s="703">
        <v>70</v>
      </c>
      <c r="C32" s="703"/>
    </row>
    <row r="33" spans="1:3" ht="13.5" thickBot="1">
      <c r="A33" s="704" t="s">
        <v>363</v>
      </c>
      <c r="B33" s="704">
        <f>SUM(B25:B32)</f>
        <v>1788</v>
      </c>
      <c r="C33" s="704">
        <f>SUM(C25:C31)</f>
        <v>673</v>
      </c>
    </row>
    <row r="35" spans="1:3" ht="15.75">
      <c r="A35" s="487"/>
      <c r="B35" s="746" t="s">
        <v>406</v>
      </c>
      <c r="C35" s="746"/>
    </row>
    <row r="36" spans="1:3" ht="15.75">
      <c r="A36" s="729" t="s">
        <v>365</v>
      </c>
      <c r="B36" s="729"/>
      <c r="C36" s="729"/>
    </row>
    <row r="37" spans="1:3" ht="15.75">
      <c r="A37" s="729" t="s">
        <v>366</v>
      </c>
      <c r="B37" s="729"/>
      <c r="C37" s="729"/>
    </row>
    <row r="38" spans="1:3" ht="12.75">
      <c r="A38" s="307"/>
      <c r="B38" s="307"/>
      <c r="C38" s="307"/>
    </row>
    <row r="39" spans="1:3" ht="13.5" thickBot="1">
      <c r="A39" s="307"/>
      <c r="B39" s="307"/>
      <c r="C39" s="353" t="s">
        <v>279</v>
      </c>
    </row>
    <row r="40" spans="1:3" ht="12.75">
      <c r="A40" s="741" t="s">
        <v>41</v>
      </c>
      <c r="B40" s="286" t="s">
        <v>459</v>
      </c>
      <c r="C40" s="286" t="s">
        <v>564</v>
      </c>
    </row>
    <row r="41" spans="1:3" ht="12.75">
      <c r="A41" s="742"/>
      <c r="B41" s="287" t="s">
        <v>354</v>
      </c>
      <c r="C41" s="287" t="s">
        <v>266</v>
      </c>
    </row>
    <row r="42" spans="1:3" ht="12.75">
      <c r="A42" s="742"/>
      <c r="B42" s="287"/>
      <c r="C42" s="287" t="s">
        <v>359</v>
      </c>
    </row>
    <row r="43" spans="1:3" ht="12.75">
      <c r="A43" s="393" t="s">
        <v>672</v>
      </c>
      <c r="B43" s="298">
        <v>1214</v>
      </c>
      <c r="C43" s="360">
        <v>342</v>
      </c>
    </row>
    <row r="44" spans="1:3" ht="12.75">
      <c r="A44" s="309" t="s">
        <v>673</v>
      </c>
      <c r="B44" s="291"/>
      <c r="C44" s="290">
        <v>20</v>
      </c>
    </row>
    <row r="45" spans="1:3" ht="12.75">
      <c r="A45" s="309" t="s">
        <v>627</v>
      </c>
      <c r="B45" s="291">
        <v>273</v>
      </c>
      <c r="C45" s="290"/>
    </row>
    <row r="46" spans="1:3" ht="12.75">
      <c r="A46" s="309" t="s">
        <v>628</v>
      </c>
      <c r="B46" s="291">
        <v>889</v>
      </c>
      <c r="C46" s="290">
        <v>220</v>
      </c>
    </row>
    <row r="47" spans="1:3" ht="12.75">
      <c r="A47" s="309" t="s">
        <v>629</v>
      </c>
      <c r="B47" s="291">
        <v>160</v>
      </c>
      <c r="C47" s="290">
        <v>283</v>
      </c>
    </row>
    <row r="48" spans="1:3" ht="12.75">
      <c r="A48" s="309" t="s">
        <v>630</v>
      </c>
      <c r="B48" s="291">
        <v>80</v>
      </c>
      <c r="C48" s="290">
        <v>150</v>
      </c>
    </row>
    <row r="49" spans="1:3" ht="12.75">
      <c r="A49" s="309" t="s">
        <v>631</v>
      </c>
      <c r="B49" s="291">
        <v>78</v>
      </c>
      <c r="C49" s="290">
        <v>150</v>
      </c>
    </row>
    <row r="50" spans="1:3" ht="12.75">
      <c r="A50" s="309" t="s">
        <v>632</v>
      </c>
      <c r="B50" s="291">
        <v>98</v>
      </c>
      <c r="C50" s="290">
        <v>150</v>
      </c>
    </row>
    <row r="51" spans="1:3" ht="12.75">
      <c r="A51" s="309" t="s">
        <v>633</v>
      </c>
      <c r="B51" s="291">
        <v>616</v>
      </c>
      <c r="C51" s="290">
        <v>650</v>
      </c>
    </row>
    <row r="52" spans="1:3" ht="12.75">
      <c r="A52" s="309" t="s">
        <v>634</v>
      </c>
      <c r="B52" s="291">
        <v>77</v>
      </c>
      <c r="C52" s="290"/>
    </row>
    <row r="53" spans="1:3" ht="13.5" thickBot="1">
      <c r="A53" s="361" t="s">
        <v>674</v>
      </c>
      <c r="B53" s="362">
        <v>38</v>
      </c>
      <c r="C53" s="363">
        <v>200</v>
      </c>
    </row>
    <row r="54" spans="1:3" ht="13.5" thickBot="1">
      <c r="A54" s="364" t="s">
        <v>367</v>
      </c>
      <c r="B54" s="365">
        <f>SUM(B43:B53)</f>
        <v>3523</v>
      </c>
      <c r="C54" s="365">
        <f>SUM(C43:C53)</f>
        <v>2165</v>
      </c>
    </row>
  </sheetData>
  <sheetProtection/>
  <mergeCells count="12">
    <mergeCell ref="A40:A42"/>
    <mergeCell ref="A18:C18"/>
    <mergeCell ref="A19:C19"/>
    <mergeCell ref="A22:A24"/>
    <mergeCell ref="B35:C35"/>
    <mergeCell ref="A36:C36"/>
    <mergeCell ref="B17:C17"/>
    <mergeCell ref="A37:C37"/>
    <mergeCell ref="A1:C1"/>
    <mergeCell ref="A2:C2"/>
    <mergeCell ref="A5:C5"/>
    <mergeCell ref="A8:A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C43" sqref="C43"/>
    </sheetView>
  </sheetViews>
  <sheetFormatPr defaultColWidth="9.00390625" defaultRowHeight="12.75"/>
  <cols>
    <col min="1" max="1" width="8.50390625" style="96" customWidth="1"/>
    <col min="2" max="2" width="51.00390625" style="96" customWidth="1"/>
    <col min="3" max="3" width="21.50390625" style="96" customWidth="1"/>
    <col min="4" max="4" width="12.125" style="96" customWidth="1"/>
    <col min="5" max="5" width="13.125" style="96" customWidth="1"/>
    <col min="6" max="16384" width="9.375" style="96" customWidth="1"/>
  </cols>
  <sheetData>
    <row r="1" ht="15.75">
      <c r="C1" s="718" t="s">
        <v>665</v>
      </c>
    </row>
    <row r="2" spans="1:3" ht="15.75" customHeight="1">
      <c r="A2" s="764" t="s">
        <v>666</v>
      </c>
      <c r="B2" s="764"/>
      <c r="C2" s="764"/>
    </row>
    <row r="3" spans="1:3" ht="15.75">
      <c r="A3" s="765" t="s">
        <v>636</v>
      </c>
      <c r="B3" s="765"/>
      <c r="C3" s="765"/>
    </row>
    <row r="6" spans="1:5" ht="15.75" customHeight="1">
      <c r="A6" s="724" t="s">
        <v>0</v>
      </c>
      <c r="B6" s="724"/>
      <c r="C6" s="724"/>
      <c r="D6" s="95"/>
      <c r="E6" s="95"/>
    </row>
    <row r="7" spans="1:5" ht="15.75" customHeight="1" thickBot="1">
      <c r="A7" s="7"/>
      <c r="B7" s="7"/>
      <c r="C7" s="455" t="s">
        <v>429</v>
      </c>
      <c r="D7" s="725"/>
      <c r="E7" s="725"/>
    </row>
    <row r="8" spans="1:5" ht="26.25" customHeight="1" thickBot="1">
      <c r="A8" s="38" t="s">
        <v>1</v>
      </c>
      <c r="B8" s="39" t="s">
        <v>2</v>
      </c>
      <c r="C8" s="97" t="s">
        <v>559</v>
      </c>
      <c r="D8" s="430"/>
      <c r="E8" s="430"/>
    </row>
    <row r="9" spans="1:5" s="98" customFormat="1" ht="12" customHeight="1" thickBot="1">
      <c r="A9" s="75">
        <v>1</v>
      </c>
      <c r="B9" s="76">
        <v>2</v>
      </c>
      <c r="C9" s="77">
        <v>3</v>
      </c>
      <c r="D9" s="431"/>
      <c r="E9" s="431"/>
    </row>
    <row r="10" spans="1:5" s="2" customFormat="1" ht="12" customHeight="1" thickBot="1">
      <c r="A10" s="35" t="s">
        <v>3</v>
      </c>
      <c r="B10" s="85" t="s">
        <v>216</v>
      </c>
      <c r="C10" s="94"/>
      <c r="D10" s="432"/>
      <c r="E10" s="432"/>
    </row>
    <row r="11" spans="1:5" s="2" customFormat="1" ht="12" customHeight="1" thickBot="1">
      <c r="A11" s="34" t="s">
        <v>4</v>
      </c>
      <c r="B11" s="86" t="s">
        <v>217</v>
      </c>
      <c r="C11" s="99">
        <v>555</v>
      </c>
      <c r="D11" s="433"/>
      <c r="E11" s="433"/>
    </row>
    <row r="12" spans="1:5" s="2" customFormat="1" ht="12" customHeight="1">
      <c r="A12" s="22" t="s">
        <v>137</v>
      </c>
      <c r="B12" s="13" t="s">
        <v>201</v>
      </c>
      <c r="C12" s="29">
        <v>555</v>
      </c>
      <c r="D12" s="434"/>
      <c r="E12" s="434"/>
    </row>
    <row r="13" spans="1:5" s="2" customFormat="1" ht="12" customHeight="1">
      <c r="A13" s="21" t="s">
        <v>138</v>
      </c>
      <c r="B13" s="9" t="s">
        <v>39</v>
      </c>
      <c r="C13" s="28"/>
      <c r="D13" s="434"/>
      <c r="E13" s="434"/>
    </row>
    <row r="14" spans="1:5" s="2" customFormat="1" ht="12" customHeight="1" thickBot="1">
      <c r="A14" s="21" t="s">
        <v>139</v>
      </c>
      <c r="B14" s="9" t="s">
        <v>202</v>
      </c>
      <c r="C14" s="28"/>
      <c r="D14" s="434"/>
      <c r="E14" s="434"/>
    </row>
    <row r="15" spans="1:5" s="2" customFormat="1" ht="12" customHeight="1" thickBot="1">
      <c r="A15" s="34" t="s">
        <v>5</v>
      </c>
      <c r="B15" s="86" t="s">
        <v>218</v>
      </c>
      <c r="C15" s="99">
        <f>SUM(C16:C18)</f>
        <v>0</v>
      </c>
      <c r="D15" s="433"/>
      <c r="E15" s="433"/>
    </row>
    <row r="16" spans="1:5" s="2" customFormat="1" ht="12" customHeight="1">
      <c r="A16" s="22" t="s">
        <v>114</v>
      </c>
      <c r="B16" s="13" t="s">
        <v>91</v>
      </c>
      <c r="C16" s="29"/>
      <c r="D16" s="434"/>
      <c r="E16" s="434"/>
    </row>
    <row r="17" spans="1:5" s="2" customFormat="1" ht="12" customHeight="1">
      <c r="A17" s="20" t="s">
        <v>115</v>
      </c>
      <c r="B17" s="9" t="s">
        <v>89</v>
      </c>
      <c r="C17" s="27"/>
      <c r="D17" s="434"/>
      <c r="E17" s="434"/>
    </row>
    <row r="18" spans="1:5" s="2" customFormat="1" ht="12" customHeight="1" thickBot="1">
      <c r="A18" s="23" t="s">
        <v>116</v>
      </c>
      <c r="B18" s="395" t="s">
        <v>92</v>
      </c>
      <c r="C18" s="30"/>
      <c r="D18" s="434"/>
      <c r="E18" s="434"/>
    </row>
    <row r="19" spans="1:5" s="2" customFormat="1" ht="12" customHeight="1" thickBot="1">
      <c r="A19" s="34" t="s">
        <v>6</v>
      </c>
      <c r="B19" s="86" t="s">
        <v>219</v>
      </c>
      <c r="C19" s="99">
        <f>C20+C21+C22+C23</f>
        <v>0</v>
      </c>
      <c r="D19" s="433"/>
      <c r="E19" s="433"/>
    </row>
    <row r="20" spans="1:5" s="2" customFormat="1" ht="12" customHeight="1">
      <c r="A20" s="22" t="s">
        <v>117</v>
      </c>
      <c r="B20" s="82" t="s">
        <v>208</v>
      </c>
      <c r="C20" s="29"/>
      <c r="D20" s="434"/>
      <c r="E20" s="434"/>
    </row>
    <row r="21" spans="1:5" s="2" customFormat="1" ht="12" customHeight="1">
      <c r="A21" s="21" t="s">
        <v>118</v>
      </c>
      <c r="B21" s="83" t="s">
        <v>209</v>
      </c>
      <c r="C21" s="28"/>
      <c r="D21" s="434"/>
      <c r="E21" s="434"/>
    </row>
    <row r="22" spans="1:5" s="2" customFormat="1" ht="12" customHeight="1">
      <c r="A22" s="21" t="s">
        <v>119</v>
      </c>
      <c r="B22" s="83" t="s">
        <v>210</v>
      </c>
      <c r="C22" s="92"/>
      <c r="D22" s="435"/>
      <c r="E22" s="435"/>
    </row>
    <row r="23" spans="1:5" s="2" customFormat="1" ht="12" customHeight="1" thickBot="1">
      <c r="A23" s="20" t="s">
        <v>191</v>
      </c>
      <c r="B23" s="84" t="s">
        <v>211</v>
      </c>
      <c r="C23" s="93"/>
      <c r="D23" s="435"/>
      <c r="E23" s="435"/>
    </row>
    <row r="24" spans="1:5" s="2" customFormat="1" ht="12" customHeight="1" thickBot="1">
      <c r="A24" s="34" t="s">
        <v>7</v>
      </c>
      <c r="B24" s="86" t="s">
        <v>212</v>
      </c>
      <c r="C24" s="100">
        <f>C25+C26</f>
        <v>0</v>
      </c>
      <c r="D24" s="436"/>
      <c r="E24" s="436"/>
    </row>
    <row r="25" spans="1:5" s="2" customFormat="1" ht="12" customHeight="1">
      <c r="A25" s="24" t="s">
        <v>120</v>
      </c>
      <c r="B25" s="17" t="s">
        <v>127</v>
      </c>
      <c r="C25" s="33"/>
      <c r="D25" s="434"/>
      <c r="E25" s="434"/>
    </row>
    <row r="26" spans="1:5" s="2" customFormat="1" ht="12" customHeight="1" thickBot="1">
      <c r="A26" s="25" t="s">
        <v>121</v>
      </c>
      <c r="B26" s="13" t="s">
        <v>126</v>
      </c>
      <c r="C26" s="26"/>
      <c r="D26" s="434"/>
      <c r="E26" s="434"/>
    </row>
    <row r="27" spans="1:5" s="2" customFormat="1" ht="12" customHeight="1" thickBot="1">
      <c r="A27" s="34" t="s">
        <v>8</v>
      </c>
      <c r="B27" s="87" t="s">
        <v>213</v>
      </c>
      <c r="C27" s="102">
        <f>C10+C11+C15+C19+C24</f>
        <v>555</v>
      </c>
      <c r="D27" s="437"/>
      <c r="E27" s="437"/>
    </row>
    <row r="28" spans="1:5" s="2" customFormat="1" ht="12" customHeight="1" thickBot="1">
      <c r="A28" s="68" t="s">
        <v>9</v>
      </c>
      <c r="B28" s="86" t="s">
        <v>207</v>
      </c>
      <c r="C28" s="121">
        <f>C29+C30</f>
        <v>0</v>
      </c>
      <c r="D28" s="438"/>
      <c r="E28" s="438"/>
    </row>
    <row r="29" spans="1:5" s="2" customFormat="1" ht="12" customHeight="1">
      <c r="A29" s="22" t="s">
        <v>124</v>
      </c>
      <c r="B29" s="8" t="s">
        <v>128</v>
      </c>
      <c r="C29" s="93"/>
      <c r="D29" s="435"/>
      <c r="E29" s="435"/>
    </row>
    <row r="30" spans="1:5" s="2" customFormat="1" ht="12" customHeight="1" thickBot="1">
      <c r="A30" s="22" t="s">
        <v>125</v>
      </c>
      <c r="B30" s="9" t="s">
        <v>129</v>
      </c>
      <c r="C30" s="92"/>
      <c r="D30" s="435"/>
      <c r="E30" s="435"/>
    </row>
    <row r="31" spans="1:5" s="2" customFormat="1" ht="15" customHeight="1" thickBot="1">
      <c r="A31" s="34" t="s">
        <v>10</v>
      </c>
      <c r="B31" s="88" t="s">
        <v>214</v>
      </c>
      <c r="C31" s="99">
        <f>C27+C28</f>
        <v>555</v>
      </c>
      <c r="D31" s="433"/>
      <c r="E31" s="433"/>
    </row>
    <row r="32" spans="1:5" ht="10.5" customHeight="1">
      <c r="A32" s="6"/>
      <c r="B32" s="6"/>
      <c r="C32" s="6"/>
      <c r="D32" s="6"/>
      <c r="E32" s="6"/>
    </row>
    <row r="33" spans="1:5" ht="16.5" customHeight="1">
      <c r="A33" s="724" t="s">
        <v>20</v>
      </c>
      <c r="B33" s="724"/>
      <c r="C33" s="724"/>
      <c r="D33" s="450"/>
      <c r="E33" s="450"/>
    </row>
    <row r="34" spans="1:5" ht="16.5" customHeight="1" thickBot="1">
      <c r="A34" s="7"/>
      <c r="B34" s="7"/>
      <c r="C34" s="455" t="s">
        <v>255</v>
      </c>
      <c r="D34" s="725"/>
      <c r="E34" s="725"/>
    </row>
    <row r="35" spans="1:5" ht="32.25" customHeight="1" thickBot="1">
      <c r="A35" s="38" t="s">
        <v>1</v>
      </c>
      <c r="B35" s="39" t="s">
        <v>21</v>
      </c>
      <c r="C35" s="97" t="s">
        <v>559</v>
      </c>
      <c r="D35" s="430"/>
      <c r="E35" s="430"/>
    </row>
    <row r="36" spans="1:5" s="98" customFormat="1" ht="12" customHeight="1" thickBot="1">
      <c r="A36" s="75">
        <v>1</v>
      </c>
      <c r="B36" s="76">
        <v>2</v>
      </c>
      <c r="C36" s="77">
        <v>3</v>
      </c>
      <c r="D36" s="431"/>
      <c r="E36" s="431"/>
    </row>
    <row r="37" spans="1:5" ht="12" customHeight="1" thickBot="1">
      <c r="A37" s="35" t="s">
        <v>3</v>
      </c>
      <c r="B37" s="71" t="s">
        <v>226</v>
      </c>
      <c r="C37" s="103">
        <f>SUM(C38:C43)</f>
        <v>555</v>
      </c>
      <c r="D37" s="452">
        <f>SUM(D38:D43)</f>
        <v>0</v>
      </c>
      <c r="E37" s="452">
        <f>SUM(E38:E43)</f>
        <v>0</v>
      </c>
    </row>
    <row r="38" spans="1:5" ht="12" customHeight="1">
      <c r="A38" s="24" t="s">
        <v>131</v>
      </c>
      <c r="B38" s="17" t="s">
        <v>22</v>
      </c>
      <c r="C38" s="18"/>
      <c r="D38" s="453"/>
      <c r="E38" s="453"/>
    </row>
    <row r="39" spans="1:5" ht="12" customHeight="1">
      <c r="A39" s="21" t="s">
        <v>132</v>
      </c>
      <c r="B39" s="9" t="s">
        <v>23</v>
      </c>
      <c r="C39" s="12"/>
      <c r="D39" s="453"/>
      <c r="E39" s="453"/>
    </row>
    <row r="40" spans="1:5" ht="12" customHeight="1">
      <c r="A40" s="21" t="s">
        <v>133</v>
      </c>
      <c r="B40" s="9" t="s">
        <v>203</v>
      </c>
      <c r="C40" s="15">
        <v>490</v>
      </c>
      <c r="D40" s="453"/>
      <c r="E40" s="453"/>
    </row>
    <row r="41" spans="1:5" ht="12" customHeight="1">
      <c r="A41" s="21" t="s">
        <v>134</v>
      </c>
      <c r="B41" s="19" t="s">
        <v>103</v>
      </c>
      <c r="C41" s="15"/>
      <c r="D41" s="453"/>
      <c r="E41" s="453"/>
    </row>
    <row r="42" spans="1:5" ht="12" customHeight="1">
      <c r="A42" s="21" t="s">
        <v>224</v>
      </c>
      <c r="B42" s="9" t="s">
        <v>161</v>
      </c>
      <c r="C42" s="15">
        <v>65</v>
      </c>
      <c r="D42" s="453"/>
      <c r="E42" s="453"/>
    </row>
    <row r="43" spans="1:5" ht="12" customHeight="1" thickBot="1">
      <c r="A43" s="21" t="s">
        <v>135</v>
      </c>
      <c r="B43" s="37" t="s">
        <v>179</v>
      </c>
      <c r="C43" s="15"/>
      <c r="D43" s="453"/>
      <c r="E43" s="453"/>
    </row>
    <row r="44" spans="1:5" ht="12" customHeight="1" thickBot="1">
      <c r="A44" s="34" t="s">
        <v>4</v>
      </c>
      <c r="B44" s="69" t="s">
        <v>204</v>
      </c>
      <c r="C44" s="104">
        <f>SUM(C45:C48)</f>
        <v>0</v>
      </c>
      <c r="D44" s="452">
        <f>SUM(D45:D48)</f>
        <v>0</v>
      </c>
      <c r="E44" s="452">
        <f>SUM(E45:E48)</f>
        <v>0</v>
      </c>
    </row>
    <row r="45" spans="1:5" ht="12" customHeight="1">
      <c r="A45" s="22" t="s">
        <v>137</v>
      </c>
      <c r="B45" s="13" t="s">
        <v>195</v>
      </c>
      <c r="C45" s="14"/>
      <c r="D45" s="453"/>
      <c r="E45" s="453"/>
    </row>
    <row r="46" spans="1:5" ht="12" customHeight="1">
      <c r="A46" s="22" t="s">
        <v>138</v>
      </c>
      <c r="B46" s="9" t="s">
        <v>196</v>
      </c>
      <c r="C46" s="12"/>
      <c r="D46" s="453"/>
      <c r="E46" s="453"/>
    </row>
    <row r="47" spans="1:5" ht="12" customHeight="1">
      <c r="A47" s="22" t="s">
        <v>139</v>
      </c>
      <c r="B47" s="9" t="s">
        <v>172</v>
      </c>
      <c r="C47" s="12"/>
      <c r="D47" s="453"/>
      <c r="E47" s="453"/>
    </row>
    <row r="48" spans="1:5" ht="12" customHeight="1" thickBot="1">
      <c r="A48" s="22" t="s">
        <v>140</v>
      </c>
      <c r="B48" s="9" t="s">
        <v>171</v>
      </c>
      <c r="C48" s="12"/>
      <c r="D48" s="453"/>
      <c r="E48" s="453"/>
    </row>
    <row r="49" spans="1:5" ht="12" customHeight="1" thickBot="1">
      <c r="A49" s="34" t="s">
        <v>5</v>
      </c>
      <c r="B49" s="69" t="s">
        <v>205</v>
      </c>
      <c r="C49" s="104">
        <f>SUM(C50:C51)</f>
        <v>0</v>
      </c>
      <c r="D49" s="452">
        <f>SUM(D50:D51)</f>
        <v>0</v>
      </c>
      <c r="E49" s="452">
        <f>SUM(E50:E51)</f>
        <v>0</v>
      </c>
    </row>
    <row r="50" spans="1:5" ht="12" customHeight="1">
      <c r="A50" s="22" t="s">
        <v>114</v>
      </c>
      <c r="B50" s="13" t="s">
        <v>36</v>
      </c>
      <c r="C50" s="14"/>
      <c r="D50" s="453"/>
      <c r="E50" s="453"/>
    </row>
    <row r="51" spans="1:5" ht="12" customHeight="1" thickBot="1">
      <c r="A51" s="21" t="s">
        <v>115</v>
      </c>
      <c r="B51" s="9" t="s">
        <v>37</v>
      </c>
      <c r="C51" s="12"/>
      <c r="D51" s="453"/>
      <c r="E51" s="453"/>
    </row>
    <row r="52" spans="1:5" ht="12" customHeight="1" thickBot="1">
      <c r="A52" s="34" t="s">
        <v>6</v>
      </c>
      <c r="B52" s="69" t="s">
        <v>206</v>
      </c>
      <c r="C52" s="70"/>
      <c r="D52" s="454"/>
      <c r="E52" s="454"/>
    </row>
    <row r="53" spans="1:5" ht="15" customHeight="1" thickBot="1">
      <c r="A53" s="34" t="s">
        <v>7</v>
      </c>
      <c r="B53" s="74" t="s">
        <v>220</v>
      </c>
      <c r="C53" s="104">
        <f>C37+C44+C49+C52</f>
        <v>555</v>
      </c>
      <c r="D53" s="452">
        <f>D37+D44+D49+D52</f>
        <v>0</v>
      </c>
      <c r="E53" s="452">
        <f>E37+E44+E49+E52</f>
        <v>0</v>
      </c>
    </row>
    <row r="54" spans="1:5" s="2" customFormat="1" ht="12.75" customHeight="1">
      <c r="A54" s="763"/>
      <c r="B54" s="763"/>
      <c r="C54" s="763"/>
      <c r="D54" s="727"/>
      <c r="E54" s="727"/>
    </row>
  </sheetData>
  <sheetProtection/>
  <mergeCells count="7">
    <mergeCell ref="A54:E54"/>
    <mergeCell ref="A2:C2"/>
    <mergeCell ref="A3:C3"/>
    <mergeCell ref="A6:C6"/>
    <mergeCell ref="D7:E7"/>
    <mergeCell ref="A33:C33"/>
    <mergeCell ref="D34:E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4"/>
  <sheetViews>
    <sheetView zoomScale="120" zoomScaleNormal="120" zoomScalePageLayoutView="0" workbookViewId="0" topLeftCell="A10">
      <selection activeCell="E41" sqref="E41"/>
    </sheetView>
  </sheetViews>
  <sheetFormatPr defaultColWidth="9.00390625" defaultRowHeight="12.75"/>
  <cols>
    <col min="1" max="1" width="8.50390625" style="96" customWidth="1"/>
    <col min="2" max="2" width="51.00390625" style="96" customWidth="1"/>
    <col min="3" max="3" width="21.50390625" style="96" customWidth="1"/>
    <col min="4" max="4" width="12.125" style="96" customWidth="1"/>
    <col min="5" max="5" width="13.125" style="96" customWidth="1"/>
    <col min="6" max="16384" width="9.375" style="96" customWidth="1"/>
  </cols>
  <sheetData>
    <row r="1" ht="15.75">
      <c r="C1" s="718" t="s">
        <v>663</v>
      </c>
    </row>
    <row r="2" spans="1:3" ht="15.75" customHeight="1">
      <c r="A2" s="764" t="s">
        <v>664</v>
      </c>
      <c r="B2" s="764"/>
      <c r="C2" s="764"/>
    </row>
    <row r="3" spans="1:3" ht="15.75">
      <c r="A3" s="765" t="s">
        <v>636</v>
      </c>
      <c r="B3" s="765"/>
      <c r="C3" s="765"/>
    </row>
    <row r="6" spans="1:5" ht="15.75" customHeight="1">
      <c r="A6" s="724" t="s">
        <v>0</v>
      </c>
      <c r="B6" s="724"/>
      <c r="C6" s="724"/>
      <c r="D6" s="95"/>
      <c r="E6" s="95"/>
    </row>
    <row r="7" spans="1:5" ht="15.75" customHeight="1" thickBot="1">
      <c r="A7" s="7"/>
      <c r="B7" s="7"/>
      <c r="C7" s="455" t="s">
        <v>429</v>
      </c>
      <c r="D7" s="725"/>
      <c r="E7" s="725"/>
    </row>
    <row r="8" spans="1:5" ht="26.25" customHeight="1" thickBot="1">
      <c r="A8" s="38" t="s">
        <v>1</v>
      </c>
      <c r="B8" s="39" t="s">
        <v>2</v>
      </c>
      <c r="C8" s="97" t="s">
        <v>559</v>
      </c>
      <c r="D8" s="430"/>
      <c r="E8" s="430"/>
    </row>
    <row r="9" spans="1:5" s="98" customFormat="1" ht="12" customHeight="1" thickBot="1">
      <c r="A9" s="75">
        <v>1</v>
      </c>
      <c r="B9" s="76">
        <v>2</v>
      </c>
      <c r="C9" s="77">
        <v>3</v>
      </c>
      <c r="D9" s="431"/>
      <c r="E9" s="431"/>
    </row>
    <row r="10" spans="1:5" s="2" customFormat="1" ht="12" customHeight="1" thickBot="1">
      <c r="A10" s="35" t="s">
        <v>3</v>
      </c>
      <c r="B10" s="85" t="s">
        <v>216</v>
      </c>
      <c r="C10" s="94"/>
      <c r="D10" s="432"/>
      <c r="E10" s="432"/>
    </row>
    <row r="11" spans="1:5" s="2" customFormat="1" ht="12" customHeight="1" thickBot="1">
      <c r="A11" s="34" t="s">
        <v>4</v>
      </c>
      <c r="B11" s="86" t="s">
        <v>217</v>
      </c>
      <c r="C11" s="99">
        <f>C12+C13+C14</f>
        <v>200</v>
      </c>
      <c r="D11" s="433"/>
      <c r="E11" s="433"/>
    </row>
    <row r="12" spans="1:5" s="2" customFormat="1" ht="12" customHeight="1">
      <c r="A12" s="22" t="s">
        <v>137</v>
      </c>
      <c r="B12" s="13" t="s">
        <v>201</v>
      </c>
      <c r="C12" s="29">
        <v>200</v>
      </c>
      <c r="D12" s="434"/>
      <c r="E12" s="434"/>
    </row>
    <row r="13" spans="1:5" s="2" customFormat="1" ht="12" customHeight="1">
      <c r="A13" s="21" t="s">
        <v>138</v>
      </c>
      <c r="B13" s="9" t="s">
        <v>39</v>
      </c>
      <c r="C13" s="28"/>
      <c r="D13" s="434"/>
      <c r="E13" s="434"/>
    </row>
    <row r="14" spans="1:5" s="2" customFormat="1" ht="12" customHeight="1" thickBot="1">
      <c r="A14" s="21" t="s">
        <v>139</v>
      </c>
      <c r="B14" s="9" t="s">
        <v>202</v>
      </c>
      <c r="C14" s="28"/>
      <c r="D14" s="434"/>
      <c r="E14" s="434"/>
    </row>
    <row r="15" spans="1:5" s="2" customFormat="1" ht="12" customHeight="1" thickBot="1">
      <c r="A15" s="34" t="s">
        <v>5</v>
      </c>
      <c r="B15" s="86" t="s">
        <v>218</v>
      </c>
      <c r="C15" s="99">
        <f>SUM(C16:C18)</f>
        <v>0</v>
      </c>
      <c r="D15" s="433"/>
      <c r="E15" s="433"/>
    </row>
    <row r="16" spans="1:5" s="2" customFormat="1" ht="12" customHeight="1">
      <c r="A16" s="22" t="s">
        <v>114</v>
      </c>
      <c r="B16" s="13" t="s">
        <v>91</v>
      </c>
      <c r="C16" s="29"/>
      <c r="D16" s="434"/>
      <c r="E16" s="434"/>
    </row>
    <row r="17" spans="1:5" s="2" customFormat="1" ht="12" customHeight="1">
      <c r="A17" s="20" t="s">
        <v>115</v>
      </c>
      <c r="B17" s="9" t="s">
        <v>89</v>
      </c>
      <c r="C17" s="27"/>
      <c r="D17" s="434"/>
      <c r="E17" s="434"/>
    </row>
    <row r="18" spans="1:5" s="2" customFormat="1" ht="12" customHeight="1" thickBot="1">
      <c r="A18" s="23" t="s">
        <v>116</v>
      </c>
      <c r="B18" s="395" t="s">
        <v>92</v>
      </c>
      <c r="C18" s="30"/>
      <c r="D18" s="434"/>
      <c r="E18" s="434"/>
    </row>
    <row r="19" spans="1:5" s="2" customFormat="1" ht="12" customHeight="1" thickBot="1">
      <c r="A19" s="34" t="s">
        <v>6</v>
      </c>
      <c r="B19" s="86" t="s">
        <v>219</v>
      </c>
      <c r="C19" s="99">
        <f>C20+C21+C22+C23</f>
        <v>0</v>
      </c>
      <c r="D19" s="433"/>
      <c r="E19" s="433"/>
    </row>
    <row r="20" spans="1:5" s="2" customFormat="1" ht="12" customHeight="1">
      <c r="A20" s="22" t="s">
        <v>117</v>
      </c>
      <c r="B20" s="82" t="s">
        <v>208</v>
      </c>
      <c r="C20" s="29"/>
      <c r="D20" s="434"/>
      <c r="E20" s="434"/>
    </row>
    <row r="21" spans="1:5" s="2" customFormat="1" ht="12" customHeight="1">
      <c r="A21" s="21" t="s">
        <v>118</v>
      </c>
      <c r="B21" s="83" t="s">
        <v>209</v>
      </c>
      <c r="C21" s="28"/>
      <c r="D21" s="434"/>
      <c r="E21" s="434"/>
    </row>
    <row r="22" spans="1:5" s="2" customFormat="1" ht="12" customHeight="1">
      <c r="A22" s="21" t="s">
        <v>119</v>
      </c>
      <c r="B22" s="83" t="s">
        <v>210</v>
      </c>
      <c r="C22" s="92"/>
      <c r="D22" s="435"/>
      <c r="E22" s="435"/>
    </row>
    <row r="23" spans="1:5" s="2" customFormat="1" ht="12" customHeight="1" thickBot="1">
      <c r="A23" s="20" t="s">
        <v>191</v>
      </c>
      <c r="B23" s="84" t="s">
        <v>211</v>
      </c>
      <c r="C23" s="93"/>
      <c r="D23" s="435"/>
      <c r="E23" s="435"/>
    </row>
    <row r="24" spans="1:5" s="2" customFormat="1" ht="12" customHeight="1" thickBot="1">
      <c r="A24" s="34" t="s">
        <v>7</v>
      </c>
      <c r="B24" s="86" t="s">
        <v>212</v>
      </c>
      <c r="C24" s="100">
        <f>C25+C26</f>
        <v>0</v>
      </c>
      <c r="D24" s="436"/>
      <c r="E24" s="436"/>
    </row>
    <row r="25" spans="1:5" s="2" customFormat="1" ht="12" customHeight="1">
      <c r="A25" s="24" t="s">
        <v>120</v>
      </c>
      <c r="B25" s="17" t="s">
        <v>127</v>
      </c>
      <c r="C25" s="33"/>
      <c r="D25" s="434"/>
      <c r="E25" s="434"/>
    </row>
    <row r="26" spans="1:5" s="2" customFormat="1" ht="12" customHeight="1" thickBot="1">
      <c r="A26" s="25" t="s">
        <v>121</v>
      </c>
      <c r="B26" s="13" t="s">
        <v>126</v>
      </c>
      <c r="C26" s="26"/>
      <c r="D26" s="434"/>
      <c r="E26" s="434"/>
    </row>
    <row r="27" spans="1:5" s="2" customFormat="1" ht="12" customHeight="1" thickBot="1">
      <c r="A27" s="34" t="s">
        <v>8</v>
      </c>
      <c r="B27" s="87" t="s">
        <v>213</v>
      </c>
      <c r="C27" s="102">
        <f>C10+C11+C15+C19+C24</f>
        <v>200</v>
      </c>
      <c r="D27" s="437"/>
      <c r="E27" s="437"/>
    </row>
    <row r="28" spans="1:5" s="2" customFormat="1" ht="12" customHeight="1" thickBot="1">
      <c r="A28" s="68" t="s">
        <v>9</v>
      </c>
      <c r="B28" s="86" t="s">
        <v>207</v>
      </c>
      <c r="C28" s="121">
        <f>C29+C30</f>
        <v>0</v>
      </c>
      <c r="D28" s="438"/>
      <c r="E28" s="438"/>
    </row>
    <row r="29" spans="1:5" s="2" customFormat="1" ht="12" customHeight="1">
      <c r="A29" s="22" t="s">
        <v>124</v>
      </c>
      <c r="B29" s="8" t="s">
        <v>128</v>
      </c>
      <c r="C29" s="93"/>
      <c r="D29" s="435"/>
      <c r="E29" s="435"/>
    </row>
    <row r="30" spans="1:5" s="2" customFormat="1" ht="12" customHeight="1" thickBot="1">
      <c r="A30" s="22" t="s">
        <v>125</v>
      </c>
      <c r="B30" s="9" t="s">
        <v>129</v>
      </c>
      <c r="C30" s="92"/>
      <c r="D30" s="435"/>
      <c r="E30" s="435"/>
    </row>
    <row r="31" spans="1:5" s="2" customFormat="1" ht="15" customHeight="1" thickBot="1">
      <c r="A31" s="34" t="s">
        <v>10</v>
      </c>
      <c r="B31" s="88" t="s">
        <v>214</v>
      </c>
      <c r="C31" s="99">
        <f>C27+C28</f>
        <v>200</v>
      </c>
      <c r="D31" s="433"/>
      <c r="E31" s="433"/>
    </row>
    <row r="32" spans="1:5" ht="10.5" customHeight="1">
      <c r="A32" s="6"/>
      <c r="B32" s="6"/>
      <c r="C32" s="6"/>
      <c r="D32" s="6"/>
      <c r="E32" s="6"/>
    </row>
    <row r="33" spans="1:5" ht="16.5" customHeight="1">
      <c r="A33" s="724" t="s">
        <v>20</v>
      </c>
      <c r="B33" s="724"/>
      <c r="C33" s="724"/>
      <c r="D33" s="450"/>
      <c r="E33" s="450"/>
    </row>
    <row r="34" spans="1:5" ht="16.5" customHeight="1" thickBot="1">
      <c r="A34" s="7"/>
      <c r="B34" s="7"/>
      <c r="C34" s="455" t="s">
        <v>255</v>
      </c>
      <c r="D34" s="725"/>
      <c r="E34" s="725"/>
    </row>
    <row r="35" spans="1:5" ht="32.25" customHeight="1" thickBot="1">
      <c r="A35" s="38" t="s">
        <v>1</v>
      </c>
      <c r="B35" s="39" t="s">
        <v>21</v>
      </c>
      <c r="C35" s="97" t="s">
        <v>559</v>
      </c>
      <c r="D35" s="430"/>
      <c r="E35" s="430"/>
    </row>
    <row r="36" spans="1:5" s="98" customFormat="1" ht="12" customHeight="1" thickBot="1">
      <c r="A36" s="75">
        <v>1</v>
      </c>
      <c r="B36" s="76">
        <v>2</v>
      </c>
      <c r="C36" s="77">
        <v>3</v>
      </c>
      <c r="D36" s="431"/>
      <c r="E36" s="431"/>
    </row>
    <row r="37" spans="1:5" ht="12" customHeight="1" thickBot="1">
      <c r="A37" s="35" t="s">
        <v>3</v>
      </c>
      <c r="B37" s="71" t="s">
        <v>226</v>
      </c>
      <c r="C37" s="103">
        <f>SUM(C38:C43)</f>
        <v>200</v>
      </c>
      <c r="D37" s="452">
        <f>SUM(D38:D43)</f>
        <v>0</v>
      </c>
      <c r="E37" s="452">
        <f>SUM(E38:E43)</f>
        <v>0</v>
      </c>
    </row>
    <row r="38" spans="1:5" ht="12" customHeight="1">
      <c r="A38" s="24" t="s">
        <v>131</v>
      </c>
      <c r="B38" s="17" t="s">
        <v>22</v>
      </c>
      <c r="C38" s="18"/>
      <c r="D38" s="453"/>
      <c r="E38" s="453"/>
    </row>
    <row r="39" spans="1:5" ht="12" customHeight="1">
      <c r="A39" s="21" t="s">
        <v>132</v>
      </c>
      <c r="B39" s="9" t="s">
        <v>23</v>
      </c>
      <c r="C39" s="12"/>
      <c r="D39" s="453"/>
      <c r="E39" s="453"/>
    </row>
    <row r="40" spans="1:5" ht="12" customHeight="1">
      <c r="A40" s="21" t="s">
        <v>133</v>
      </c>
      <c r="B40" s="9" t="s">
        <v>203</v>
      </c>
      <c r="C40" s="15">
        <v>180</v>
      </c>
      <c r="D40" s="453"/>
      <c r="E40" s="453"/>
    </row>
    <row r="41" spans="1:5" ht="12" customHeight="1">
      <c r="A41" s="21" t="s">
        <v>134</v>
      </c>
      <c r="B41" s="19" t="s">
        <v>103</v>
      </c>
      <c r="C41" s="15">
        <v>20</v>
      </c>
      <c r="D41" s="453"/>
      <c r="E41" s="453"/>
    </row>
    <row r="42" spans="1:5" ht="12" customHeight="1">
      <c r="A42" s="21" t="s">
        <v>224</v>
      </c>
      <c r="B42" s="9" t="s">
        <v>161</v>
      </c>
      <c r="C42" s="15"/>
      <c r="D42" s="453"/>
      <c r="E42" s="453"/>
    </row>
    <row r="43" spans="1:5" ht="12" customHeight="1" thickBot="1">
      <c r="A43" s="21" t="s">
        <v>135</v>
      </c>
      <c r="B43" s="37" t="s">
        <v>179</v>
      </c>
      <c r="C43" s="15"/>
      <c r="D43" s="453"/>
      <c r="E43" s="453"/>
    </row>
    <row r="44" spans="1:5" ht="12" customHeight="1" thickBot="1">
      <c r="A44" s="34" t="s">
        <v>4</v>
      </c>
      <c r="B44" s="69" t="s">
        <v>204</v>
      </c>
      <c r="C44" s="104">
        <f>SUM(C45:C48)</f>
        <v>0</v>
      </c>
      <c r="D44" s="452">
        <f>SUM(D45:D48)</f>
        <v>0</v>
      </c>
      <c r="E44" s="452">
        <f>SUM(E45:E48)</f>
        <v>0</v>
      </c>
    </row>
    <row r="45" spans="1:5" ht="12" customHeight="1">
      <c r="A45" s="22" t="s">
        <v>137</v>
      </c>
      <c r="B45" s="13" t="s">
        <v>195</v>
      </c>
      <c r="C45" s="14"/>
      <c r="D45" s="453"/>
      <c r="E45" s="453"/>
    </row>
    <row r="46" spans="1:5" ht="12" customHeight="1">
      <c r="A46" s="22" t="s">
        <v>138</v>
      </c>
      <c r="B46" s="9" t="s">
        <v>196</v>
      </c>
      <c r="C46" s="12"/>
      <c r="D46" s="453"/>
      <c r="E46" s="453"/>
    </row>
    <row r="47" spans="1:5" ht="12" customHeight="1">
      <c r="A47" s="22" t="s">
        <v>139</v>
      </c>
      <c r="B47" s="9" t="s">
        <v>172</v>
      </c>
      <c r="C47" s="12"/>
      <c r="D47" s="453"/>
      <c r="E47" s="453"/>
    </row>
    <row r="48" spans="1:5" ht="12" customHeight="1" thickBot="1">
      <c r="A48" s="22" t="s">
        <v>140</v>
      </c>
      <c r="B48" s="9" t="s">
        <v>171</v>
      </c>
      <c r="C48" s="12"/>
      <c r="D48" s="453"/>
      <c r="E48" s="453"/>
    </row>
    <row r="49" spans="1:5" ht="12" customHeight="1" thickBot="1">
      <c r="A49" s="34" t="s">
        <v>5</v>
      </c>
      <c r="B49" s="69" t="s">
        <v>205</v>
      </c>
      <c r="C49" s="104">
        <f>SUM(C50:C51)</f>
        <v>0</v>
      </c>
      <c r="D49" s="452">
        <f>SUM(D50:D51)</f>
        <v>0</v>
      </c>
      <c r="E49" s="452">
        <f>SUM(E50:E51)</f>
        <v>0</v>
      </c>
    </row>
    <row r="50" spans="1:5" ht="12" customHeight="1">
      <c r="A50" s="22" t="s">
        <v>114</v>
      </c>
      <c r="B50" s="13" t="s">
        <v>36</v>
      </c>
      <c r="C50" s="14"/>
      <c r="D50" s="453"/>
      <c r="E50" s="453"/>
    </row>
    <row r="51" spans="1:5" ht="12" customHeight="1" thickBot="1">
      <c r="A51" s="21" t="s">
        <v>115</v>
      </c>
      <c r="B51" s="9" t="s">
        <v>37</v>
      </c>
      <c r="C51" s="12"/>
      <c r="D51" s="453"/>
      <c r="E51" s="453"/>
    </row>
    <row r="52" spans="1:5" ht="12" customHeight="1" thickBot="1">
      <c r="A52" s="34" t="s">
        <v>6</v>
      </c>
      <c r="B52" s="69" t="s">
        <v>206</v>
      </c>
      <c r="C52" s="70"/>
      <c r="D52" s="454"/>
      <c r="E52" s="454"/>
    </row>
    <row r="53" spans="1:5" ht="15" customHeight="1" thickBot="1">
      <c r="A53" s="34" t="s">
        <v>7</v>
      </c>
      <c r="B53" s="74" t="s">
        <v>220</v>
      </c>
      <c r="C53" s="104">
        <f>C37+C44+C49+C52</f>
        <v>200</v>
      </c>
      <c r="D53" s="452">
        <f>D37+D44+D49+D52</f>
        <v>0</v>
      </c>
      <c r="E53" s="452">
        <f>E37+E44+E49+E52</f>
        <v>0</v>
      </c>
    </row>
    <row r="54" spans="1:5" s="2" customFormat="1" ht="12.75" customHeight="1">
      <c r="A54" s="763"/>
      <c r="B54" s="763"/>
      <c r="C54" s="763"/>
      <c r="D54" s="727"/>
      <c r="E54" s="727"/>
    </row>
  </sheetData>
  <sheetProtection/>
  <mergeCells count="7">
    <mergeCell ref="A2:C2"/>
    <mergeCell ref="A3:C3"/>
    <mergeCell ref="A6:C6"/>
    <mergeCell ref="A54:E54"/>
    <mergeCell ref="D7:E7"/>
    <mergeCell ref="D34:E34"/>
    <mergeCell ref="A33:C3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3.875" style="0" bestFit="1" customWidth="1"/>
    <col min="2" max="2" width="49.625" style="0" customWidth="1"/>
    <col min="3" max="3" width="23.50390625" style="0" customWidth="1"/>
    <col min="4" max="5" width="21.50390625" style="0" customWidth="1"/>
    <col min="6" max="6" width="17.00390625" style="0" customWidth="1"/>
    <col min="7" max="9" width="14.875" style="0" customWidth="1"/>
    <col min="10" max="10" width="11.875" style="0" bestFit="1" customWidth="1"/>
  </cols>
  <sheetData>
    <row r="1" spans="4:6" ht="15.75">
      <c r="D1" s="746" t="s">
        <v>407</v>
      </c>
      <c r="E1" s="746"/>
      <c r="F1" s="746"/>
    </row>
    <row r="2" spans="7:9" ht="12.75">
      <c r="G2" s="773"/>
      <c r="H2" s="773"/>
      <c r="I2" s="773"/>
    </row>
    <row r="3" spans="1:9" ht="15.75">
      <c r="A3" s="729" t="s">
        <v>248</v>
      </c>
      <c r="B3" s="729"/>
      <c r="C3" s="729"/>
      <c r="D3" s="729"/>
      <c r="E3" s="729"/>
      <c r="F3" s="729"/>
      <c r="G3" s="483"/>
      <c r="H3" s="483"/>
      <c r="I3" s="483"/>
    </row>
    <row r="4" spans="1:9" ht="15.75">
      <c r="A4" s="762" t="s">
        <v>637</v>
      </c>
      <c r="B4" s="762"/>
      <c r="C4" s="762"/>
      <c r="D4" s="762"/>
      <c r="E4" s="762"/>
      <c r="F4" s="762"/>
      <c r="G4" s="456"/>
      <c r="H4" s="456"/>
      <c r="I4" s="456"/>
    </row>
    <row r="5" spans="1:9" ht="12.75">
      <c r="A5" s="253"/>
      <c r="B5" s="253"/>
      <c r="C5" s="253"/>
      <c r="D5" s="253"/>
      <c r="E5" s="253"/>
      <c r="F5" s="253"/>
      <c r="G5" s="253"/>
      <c r="H5" s="253"/>
      <c r="I5" s="253"/>
    </row>
    <row r="6" spans="1:9" ht="12.75">
      <c r="A6" s="253"/>
      <c r="B6" s="253"/>
      <c r="C6" s="253"/>
      <c r="D6" s="253"/>
      <c r="E6" s="253"/>
      <c r="F6" s="253"/>
      <c r="G6" s="253"/>
      <c r="H6" s="253"/>
      <c r="I6" s="253"/>
    </row>
    <row r="7" spans="1:9" ht="12.75">
      <c r="A7" s="253"/>
      <c r="B7" s="253"/>
      <c r="C7" s="253"/>
      <c r="D7" s="253"/>
      <c r="E7" s="253"/>
      <c r="F7" s="253"/>
      <c r="G7" s="253"/>
      <c r="H7" s="253"/>
      <c r="I7" s="253"/>
    </row>
    <row r="8" spans="1:9" ht="13.5" thickBot="1">
      <c r="A8" s="253"/>
      <c r="B8" s="253"/>
      <c r="C8" s="253"/>
      <c r="D8" s="253"/>
      <c r="E8" s="253"/>
      <c r="F8" s="490" t="s">
        <v>250</v>
      </c>
      <c r="G8" s="253"/>
      <c r="H8" s="253"/>
      <c r="I8" s="490"/>
    </row>
    <row r="9" spans="1:9" ht="13.5" thickBot="1">
      <c r="A9" s="774" t="s">
        <v>229</v>
      </c>
      <c r="B9" s="777" t="s">
        <v>28</v>
      </c>
      <c r="C9" s="780" t="s">
        <v>638</v>
      </c>
      <c r="D9" s="781"/>
      <c r="E9" s="782"/>
      <c r="F9" s="584" t="s">
        <v>555</v>
      </c>
      <c r="G9" s="491"/>
      <c r="H9" s="491"/>
      <c r="I9" s="491"/>
    </row>
    <row r="10" spans="1:9" ht="25.5">
      <c r="A10" s="775"/>
      <c r="B10" s="778"/>
      <c r="C10" s="503" t="s">
        <v>230</v>
      </c>
      <c r="D10" s="504" t="s">
        <v>231</v>
      </c>
      <c r="E10" s="505" t="s">
        <v>108</v>
      </c>
      <c r="F10" s="583" t="s">
        <v>439</v>
      </c>
      <c r="G10" s="491"/>
      <c r="H10" s="491"/>
      <c r="I10" s="491"/>
    </row>
    <row r="11" spans="1:9" ht="15.75">
      <c r="A11" s="775"/>
      <c r="B11" s="778"/>
      <c r="C11" s="255" t="s">
        <v>232</v>
      </c>
      <c r="D11" s="254" t="s">
        <v>233</v>
      </c>
      <c r="E11" s="506"/>
      <c r="F11" s="506"/>
      <c r="G11" s="491"/>
      <c r="H11" s="491"/>
      <c r="I11" s="491"/>
    </row>
    <row r="12" spans="1:9" ht="12.75" customHeight="1">
      <c r="A12" s="775"/>
      <c r="B12" s="778"/>
      <c r="C12" s="254" t="s">
        <v>554</v>
      </c>
      <c r="D12" s="254" t="s">
        <v>234</v>
      </c>
      <c r="E12" s="506"/>
      <c r="F12" s="506"/>
      <c r="G12" s="491"/>
      <c r="H12" s="491"/>
      <c r="I12" s="491"/>
    </row>
    <row r="13" spans="1:9" ht="12.75" customHeight="1">
      <c r="A13" s="775"/>
      <c r="B13" s="779"/>
      <c r="C13" s="254" t="s">
        <v>29</v>
      </c>
      <c r="D13" s="254"/>
      <c r="E13" s="506" t="s">
        <v>30</v>
      </c>
      <c r="F13" s="506" t="s">
        <v>30</v>
      </c>
      <c r="G13" s="491"/>
      <c r="H13" s="491"/>
      <c r="I13" s="491"/>
    </row>
    <row r="14" spans="1:9" ht="11.25" customHeight="1">
      <c r="A14" s="776"/>
      <c r="B14" s="256">
        <v>1</v>
      </c>
      <c r="C14" s="256">
        <v>2</v>
      </c>
      <c r="D14" s="256">
        <v>3</v>
      </c>
      <c r="E14" s="507">
        <v>4</v>
      </c>
      <c r="F14" s="507">
        <v>5</v>
      </c>
      <c r="G14" s="492"/>
      <c r="H14" s="492"/>
      <c r="I14" s="492"/>
    </row>
    <row r="15" spans="1:9" ht="15" customHeight="1">
      <c r="A15" s="508" t="s">
        <v>235</v>
      </c>
      <c r="B15" s="257" t="s">
        <v>236</v>
      </c>
      <c r="C15" s="258">
        <v>2600000</v>
      </c>
      <c r="D15" s="258"/>
      <c r="E15" s="509"/>
      <c r="F15" s="509">
        <v>3600000</v>
      </c>
      <c r="G15" s="493"/>
      <c r="H15" s="494"/>
      <c r="I15" s="494"/>
    </row>
    <row r="16" spans="1:9" ht="15" customHeight="1">
      <c r="A16" s="508" t="s">
        <v>237</v>
      </c>
      <c r="B16" s="257" t="s">
        <v>238</v>
      </c>
      <c r="C16" s="258"/>
      <c r="D16" s="258"/>
      <c r="E16" s="509"/>
      <c r="F16" s="509"/>
      <c r="G16" s="493"/>
      <c r="H16" s="494"/>
      <c r="I16" s="494"/>
    </row>
    <row r="17" spans="1:9" ht="15" customHeight="1">
      <c r="A17" s="508" t="s">
        <v>431</v>
      </c>
      <c r="B17" s="257" t="s">
        <v>543</v>
      </c>
      <c r="C17" s="258"/>
      <c r="D17" s="258"/>
      <c r="E17" s="510"/>
      <c r="F17" s="510"/>
      <c r="G17" s="493"/>
      <c r="H17" s="494"/>
      <c r="I17" s="494"/>
    </row>
    <row r="18" spans="1:9" ht="15" customHeight="1">
      <c r="A18" s="508" t="s">
        <v>432</v>
      </c>
      <c r="B18" s="257" t="s">
        <v>239</v>
      </c>
      <c r="C18" s="258"/>
      <c r="D18" s="258"/>
      <c r="E18" s="510"/>
      <c r="F18" s="510"/>
      <c r="G18" s="493"/>
      <c r="H18" s="494"/>
      <c r="I18" s="494"/>
    </row>
    <row r="19" spans="1:9" ht="15" customHeight="1">
      <c r="A19" s="508">
        <v>10</v>
      </c>
      <c r="B19" s="257" t="s">
        <v>544</v>
      </c>
      <c r="C19" s="258">
        <v>3994170</v>
      </c>
      <c r="D19" s="258"/>
      <c r="E19" s="509"/>
      <c r="F19" s="509">
        <v>3890938</v>
      </c>
      <c r="G19" s="493"/>
      <c r="H19" s="494"/>
      <c r="I19" s="494"/>
    </row>
    <row r="20" spans="1:9" ht="15" customHeight="1">
      <c r="A20" s="511"/>
      <c r="B20" s="259"/>
      <c r="C20" s="260"/>
      <c r="D20" s="260"/>
      <c r="E20" s="512"/>
      <c r="F20" s="512"/>
      <c r="G20" s="493"/>
      <c r="H20" s="494"/>
      <c r="I20" s="494"/>
    </row>
    <row r="21" spans="1:10" ht="15" customHeight="1" thickBot="1">
      <c r="A21" s="530"/>
      <c r="B21" s="531" t="s">
        <v>240</v>
      </c>
      <c r="C21" s="532">
        <f>SUM(C15:C19)</f>
        <v>6594170</v>
      </c>
      <c r="D21" s="532"/>
      <c r="E21" s="533"/>
      <c r="F21" s="533">
        <f>SUM(F15:F20)</f>
        <v>7490938</v>
      </c>
      <c r="G21" s="495"/>
      <c r="H21" s="496"/>
      <c r="I21" s="496"/>
      <c r="J21" s="261"/>
    </row>
    <row r="22" spans="1:9" ht="15" customHeight="1">
      <c r="A22" s="523"/>
      <c r="B22" s="524"/>
      <c r="C22" s="525"/>
      <c r="D22" s="525"/>
      <c r="E22" s="525"/>
      <c r="F22" s="494"/>
      <c r="G22" s="497"/>
      <c r="H22" s="494"/>
      <c r="I22" s="494"/>
    </row>
    <row r="23" spans="1:9" ht="19.5" customHeight="1">
      <c r="A23" s="526"/>
      <c r="B23" s="527"/>
      <c r="C23" s="498"/>
      <c r="D23" s="498"/>
      <c r="E23" s="498"/>
      <c r="F23" s="498"/>
      <c r="G23" s="498"/>
      <c r="H23" s="498"/>
      <c r="I23" s="498"/>
    </row>
    <row r="24" spans="1:9" ht="19.5" customHeight="1">
      <c r="A24" s="528"/>
      <c r="B24" s="529"/>
      <c r="C24" s="499"/>
      <c r="D24" s="499"/>
      <c r="E24" s="499"/>
      <c r="F24" s="499"/>
      <c r="G24" s="499"/>
      <c r="H24" s="499"/>
      <c r="I24" s="499"/>
    </row>
    <row r="25" spans="1:9" ht="13.5" thickBot="1">
      <c r="A25" s="772" t="s">
        <v>241</v>
      </c>
      <c r="B25" s="772"/>
      <c r="C25" s="772"/>
      <c r="D25" s="772"/>
      <c r="E25" s="772"/>
      <c r="F25" s="772"/>
      <c r="G25" s="772"/>
      <c r="H25" s="262"/>
      <c r="I25" s="262"/>
    </row>
    <row r="26" spans="1:9" ht="12.75">
      <c r="A26" s="513"/>
      <c r="B26" s="514" t="s">
        <v>242</v>
      </c>
      <c r="C26" s="783">
        <v>14099200</v>
      </c>
      <c r="D26" s="785"/>
      <c r="E26" s="767"/>
      <c r="F26" s="767">
        <v>12365120</v>
      </c>
      <c r="G26" s="766"/>
      <c r="H26" s="766"/>
      <c r="I26" s="766"/>
    </row>
    <row r="27" spans="1:9" ht="12.75">
      <c r="A27" s="515"/>
      <c r="B27" s="264" t="s">
        <v>243</v>
      </c>
      <c r="C27" s="784"/>
      <c r="D27" s="771"/>
      <c r="E27" s="768"/>
      <c r="F27" s="768"/>
      <c r="G27" s="766"/>
      <c r="H27" s="766"/>
      <c r="I27" s="766"/>
    </row>
    <row r="28" spans="1:9" ht="12.75">
      <c r="A28" s="516"/>
      <c r="B28" s="263" t="s">
        <v>244</v>
      </c>
      <c r="C28" s="786">
        <v>5016307</v>
      </c>
      <c r="D28" s="770"/>
      <c r="E28" s="769"/>
      <c r="F28" s="769">
        <v>2480864</v>
      </c>
      <c r="G28" s="766"/>
      <c r="H28" s="766"/>
      <c r="I28" s="766"/>
    </row>
    <row r="29" spans="1:9" ht="12.75">
      <c r="A29" s="515"/>
      <c r="B29" s="264" t="s">
        <v>245</v>
      </c>
      <c r="C29" s="784"/>
      <c r="D29" s="771"/>
      <c r="E29" s="768"/>
      <c r="F29" s="768"/>
      <c r="G29" s="766"/>
      <c r="H29" s="766"/>
      <c r="I29" s="766"/>
    </row>
    <row r="30" spans="1:9" ht="12.75">
      <c r="A30" s="517"/>
      <c r="B30" s="265" t="s">
        <v>246</v>
      </c>
      <c r="C30" s="266">
        <f>SUM(C26:C29)</f>
        <v>19115507</v>
      </c>
      <c r="D30" s="266"/>
      <c r="E30" s="518"/>
      <c r="F30" s="518">
        <f>SUM(F26:F29)</f>
        <v>14845984</v>
      </c>
      <c r="G30" s="500"/>
      <c r="H30" s="500"/>
      <c r="I30" s="501"/>
    </row>
    <row r="31" spans="1:9" ht="28.5" customHeight="1" thickBot="1">
      <c r="A31" s="519"/>
      <c r="B31" s="520" t="s">
        <v>247</v>
      </c>
      <c r="C31" s="521">
        <f>SUM(C21+C30)</f>
        <v>25709677</v>
      </c>
      <c r="D31" s="521"/>
      <c r="E31" s="522"/>
      <c r="F31" s="522">
        <f>SUM(F21+F30)</f>
        <v>22336922</v>
      </c>
      <c r="G31" s="502"/>
      <c r="H31" s="502"/>
      <c r="I31" s="502"/>
    </row>
  </sheetData>
  <sheetProtection/>
  <mergeCells count="22">
    <mergeCell ref="A4:F4"/>
    <mergeCell ref="E26:E27"/>
    <mergeCell ref="D26:D27"/>
    <mergeCell ref="G28:G29"/>
    <mergeCell ref="H28:H29"/>
    <mergeCell ref="C28:C29"/>
    <mergeCell ref="D1:F1"/>
    <mergeCell ref="H26:H27"/>
    <mergeCell ref="A25:G25"/>
    <mergeCell ref="G2:I2"/>
    <mergeCell ref="A9:A14"/>
    <mergeCell ref="I26:I27"/>
    <mergeCell ref="B9:B13"/>
    <mergeCell ref="C9:E9"/>
    <mergeCell ref="C26:C27"/>
    <mergeCell ref="A3:F3"/>
    <mergeCell ref="I28:I29"/>
    <mergeCell ref="F26:F27"/>
    <mergeCell ref="G26:G27"/>
    <mergeCell ref="E28:E29"/>
    <mergeCell ref="F28:F29"/>
    <mergeCell ref="D28:D2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2.375" style="108" customWidth="1"/>
    <col min="2" max="2" width="15.625" style="107" customWidth="1"/>
    <col min="3" max="3" width="16.375" style="107" customWidth="1"/>
    <col min="4" max="4" width="16.625" style="107" customWidth="1"/>
    <col min="5" max="5" width="14.125" style="107" customWidth="1"/>
    <col min="6" max="6" width="17.50390625" style="123" customWidth="1"/>
    <col min="7" max="8" width="12.875" style="107" customWidth="1"/>
    <col min="9" max="9" width="13.875" style="107" customWidth="1"/>
    <col min="10" max="16384" width="9.375" style="107" customWidth="1"/>
  </cols>
  <sheetData>
    <row r="1" spans="1:6" ht="18" customHeight="1" thickBot="1">
      <c r="A1" s="623"/>
      <c r="F1" s="580" t="s">
        <v>255</v>
      </c>
    </row>
    <row r="2" spans="1:6" s="115" customFormat="1" ht="44.25" customHeight="1" thickBot="1">
      <c r="A2" s="113" t="s">
        <v>50</v>
      </c>
      <c r="B2" s="114" t="s">
        <v>51</v>
      </c>
      <c r="C2" s="114" t="s">
        <v>618</v>
      </c>
      <c r="D2" s="114" t="s">
        <v>619</v>
      </c>
      <c r="E2" s="114" t="s">
        <v>620</v>
      </c>
      <c r="F2" s="597" t="s">
        <v>559</v>
      </c>
    </row>
    <row r="3" spans="1:6" s="123" customFormat="1" ht="12" customHeight="1">
      <c r="A3" s="409">
        <v>1</v>
      </c>
      <c r="B3" s="410" t="s">
        <v>489</v>
      </c>
      <c r="C3" s="410">
        <v>3</v>
      </c>
      <c r="D3" s="410">
        <v>4</v>
      </c>
      <c r="E3" s="410">
        <v>5</v>
      </c>
      <c r="F3" s="707">
        <v>6</v>
      </c>
    </row>
    <row r="4" spans="1:6" ht="15.75" customHeight="1">
      <c r="A4" s="397" t="s">
        <v>650</v>
      </c>
      <c r="B4" s="127">
        <v>100</v>
      </c>
      <c r="C4" s="579"/>
      <c r="D4" s="127"/>
      <c r="E4" s="127">
        <v>100</v>
      </c>
      <c r="F4" s="685">
        <v>100</v>
      </c>
    </row>
    <row r="5" spans="1:6" ht="15.75" customHeight="1">
      <c r="A5" s="397" t="s">
        <v>651</v>
      </c>
      <c r="B5" s="128">
        <v>300</v>
      </c>
      <c r="C5" s="413"/>
      <c r="D5" s="128">
        <v>300</v>
      </c>
      <c r="E5" s="128"/>
      <c r="F5" s="705">
        <v>300</v>
      </c>
    </row>
    <row r="6" spans="1:6" ht="15.75" customHeight="1">
      <c r="A6" s="397" t="s">
        <v>626</v>
      </c>
      <c r="B6" s="128">
        <v>400</v>
      </c>
      <c r="C6" s="413"/>
      <c r="D6" s="128">
        <v>400</v>
      </c>
      <c r="E6" s="128"/>
      <c r="F6" s="705">
        <v>400</v>
      </c>
    </row>
    <row r="7" spans="1:6" ht="15.75" customHeight="1">
      <c r="A7" s="397" t="s">
        <v>488</v>
      </c>
      <c r="B7" s="127">
        <v>61050</v>
      </c>
      <c r="C7" s="579">
        <v>2906</v>
      </c>
      <c r="D7" s="594">
        <v>7693</v>
      </c>
      <c r="E7" s="625">
        <v>34494</v>
      </c>
      <c r="F7" s="685">
        <v>23650</v>
      </c>
    </row>
    <row r="8" spans="1:6" ht="15.75" customHeight="1" thickBot="1">
      <c r="A8" s="397" t="s">
        <v>623</v>
      </c>
      <c r="B8" s="625"/>
      <c r="C8" s="625"/>
      <c r="D8" s="625"/>
      <c r="E8" s="625"/>
      <c r="F8" s="686"/>
    </row>
    <row r="9" spans="1:6" s="126" customFormat="1" ht="18" customHeight="1" thickBot="1">
      <c r="A9" s="411" t="s">
        <v>46</v>
      </c>
      <c r="B9" s="412">
        <f>SUM(B4:B8)</f>
        <v>61850</v>
      </c>
      <c r="C9" s="412">
        <f>SUM(C4:C8)</f>
        <v>2906</v>
      </c>
      <c r="D9" s="412">
        <f>SUM(D4:D8)</f>
        <v>8393</v>
      </c>
      <c r="E9" s="412">
        <f>SUM(E4:E8)</f>
        <v>34594</v>
      </c>
      <c r="F9" s="706">
        <f>SUM(F4:F8)</f>
        <v>24450</v>
      </c>
    </row>
    <row r="11" spans="1:6" ht="12.75">
      <c r="A11" s="627"/>
      <c r="B11" s="644"/>
      <c r="C11" s="644"/>
      <c r="D11" s="644"/>
      <c r="E11" s="644"/>
      <c r="F11" s="644"/>
    </row>
    <row r="12" spans="1:6" ht="12.75">
      <c r="A12" s="635"/>
      <c r="B12" s="635"/>
      <c r="C12" s="635"/>
      <c r="D12" s="636"/>
      <c r="E12" s="636"/>
      <c r="F12" s="635"/>
    </row>
    <row r="13" spans="1:6" ht="12.75">
      <c r="A13" s="638"/>
      <c r="B13" s="639"/>
      <c r="C13" s="639"/>
      <c r="D13" s="639"/>
      <c r="E13" s="639"/>
      <c r="F13" s="648"/>
    </row>
    <row r="14" spans="1:6" ht="12.75">
      <c r="A14" s="643"/>
      <c r="B14" s="639"/>
      <c r="C14" s="639"/>
      <c r="D14" s="639"/>
      <c r="E14" s="639"/>
      <c r="F14" s="648"/>
    </row>
    <row r="15" spans="1:6" ht="12.75">
      <c r="A15" s="642"/>
      <c r="B15" s="639"/>
      <c r="C15" s="639"/>
      <c r="D15" s="639"/>
      <c r="E15" s="639"/>
      <c r="F15" s="648"/>
    </row>
    <row r="16" spans="1:6" ht="12.75">
      <c r="A16" s="643"/>
      <c r="B16" s="639"/>
      <c r="C16" s="639"/>
      <c r="D16" s="639"/>
      <c r="E16" s="639"/>
      <c r="F16" s="639"/>
    </row>
    <row r="18" spans="5:6" ht="12.75">
      <c r="E18" s="787"/>
      <c r="F18" s="787"/>
    </row>
  </sheetData>
  <sheetProtection/>
  <mergeCells count="1">
    <mergeCell ref="E18:F18"/>
  </mergeCells>
  <printOptions horizontalCentered="1"/>
  <pageMargins left="0.7874015748031497" right="0.7874015748031497" top="2.7559055118110236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CE,Félkövér"&amp;12Mogyorósbánya Község  Önkormányzat
2011. évi költségvetése
Beruházási kiadások
előirányzata feladatonként&amp;R&amp;"Times New Roman CE,Félkövér"6/a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60.625" style="108" customWidth="1"/>
    <col min="2" max="2" width="13.00390625" style="107" customWidth="1"/>
    <col min="3" max="3" width="14.125" style="107" customWidth="1"/>
    <col min="4" max="4" width="15.00390625" style="107" customWidth="1"/>
    <col min="5" max="5" width="13.875" style="107" customWidth="1"/>
    <col min="6" max="6" width="15.375" style="107" customWidth="1"/>
    <col min="7" max="16384" width="9.375" style="107" customWidth="1"/>
  </cols>
  <sheetData>
    <row r="1" spans="1:6" ht="23.25" customHeight="1" thickBot="1">
      <c r="A1" s="623"/>
      <c r="D1" s="390"/>
      <c r="E1" s="390"/>
      <c r="F1" s="390" t="s">
        <v>255</v>
      </c>
    </row>
    <row r="2" spans="1:6" s="115" customFormat="1" ht="48.75" customHeight="1" thickBot="1">
      <c r="A2" s="575" t="s">
        <v>52</v>
      </c>
      <c r="B2" s="575" t="s">
        <v>51</v>
      </c>
      <c r="C2" s="575" t="s">
        <v>643</v>
      </c>
      <c r="D2" s="692" t="s">
        <v>621</v>
      </c>
      <c r="E2" s="692" t="s">
        <v>622</v>
      </c>
      <c r="F2" s="575" t="s">
        <v>559</v>
      </c>
    </row>
    <row r="3" spans="1:6" s="123" customFormat="1" ht="15" customHeight="1">
      <c r="A3" s="690">
        <v>1</v>
      </c>
      <c r="B3" s="691">
        <v>2</v>
      </c>
      <c r="C3" s="691">
        <v>3</v>
      </c>
      <c r="D3" s="691">
        <v>5</v>
      </c>
      <c r="E3" s="691">
        <v>6</v>
      </c>
      <c r="F3" s="693">
        <v>7</v>
      </c>
    </row>
    <row r="4" spans="1:6" ht="15.75" customHeight="1">
      <c r="A4" s="397" t="s">
        <v>549</v>
      </c>
      <c r="B4" s="127">
        <v>335</v>
      </c>
      <c r="C4" s="579"/>
      <c r="D4" s="594">
        <v>335</v>
      </c>
      <c r="E4" s="625"/>
      <c r="F4" s="685">
        <v>335</v>
      </c>
    </row>
    <row r="5" spans="1:6" ht="15.75" customHeight="1">
      <c r="A5" s="397" t="s">
        <v>624</v>
      </c>
      <c r="B5" s="127">
        <f>SUM(C5:E5)</f>
        <v>66666</v>
      </c>
      <c r="C5" s="579"/>
      <c r="D5" s="594">
        <v>13333</v>
      </c>
      <c r="E5" s="625">
        <v>53333</v>
      </c>
      <c r="F5" s="687">
        <v>13333</v>
      </c>
    </row>
    <row r="6" spans="1:6" ht="15.75" customHeight="1">
      <c r="A6" s="397" t="s">
        <v>625</v>
      </c>
      <c r="B6" s="127"/>
      <c r="C6" s="579"/>
      <c r="D6" s="594"/>
      <c r="E6" s="625"/>
      <c r="F6" s="688"/>
    </row>
    <row r="7" spans="1:6" ht="15.75" customHeight="1">
      <c r="A7" s="427"/>
      <c r="B7" s="694"/>
      <c r="C7" s="694"/>
      <c r="D7" s="694"/>
      <c r="E7" s="694"/>
      <c r="F7" s="695"/>
    </row>
    <row r="8" spans="1:6" ht="15.75" customHeight="1" thickBot="1">
      <c r="A8" s="626" t="s">
        <v>46</v>
      </c>
      <c r="B8" s="624">
        <f>SUM(B4:B6)</f>
        <v>67001</v>
      </c>
      <c r="C8" s="624">
        <f>SUM(C4:C6)</f>
        <v>0</v>
      </c>
      <c r="D8" s="624">
        <f>SUM(D4:D6)</f>
        <v>13668</v>
      </c>
      <c r="E8" s="624">
        <f>SUM(E4:E6)</f>
        <v>53333</v>
      </c>
      <c r="F8" s="689">
        <f>SUM(F4:F6)</f>
        <v>13668</v>
      </c>
    </row>
    <row r="9" s="126" customFormat="1" ht="22.5" customHeight="1">
      <c r="A9" s="627"/>
    </row>
    <row r="10" spans="1:6" ht="36.75" customHeight="1">
      <c r="A10" s="635"/>
      <c r="B10" s="635"/>
      <c r="C10" s="635"/>
      <c r="D10" s="636"/>
      <c r="E10" s="636"/>
      <c r="F10" s="635"/>
    </row>
    <row r="11" spans="1:6" ht="12" customHeight="1">
      <c r="A11" s="637"/>
      <c r="B11" s="637"/>
      <c r="C11" s="637"/>
      <c r="D11" s="637"/>
      <c r="E11" s="637"/>
      <c r="F11" s="637"/>
    </row>
    <row r="12" spans="1:6" ht="17.25" customHeight="1">
      <c r="A12" s="638"/>
      <c r="B12" s="639"/>
      <c r="C12" s="639"/>
      <c r="D12" s="639"/>
      <c r="E12" s="639"/>
      <c r="F12" s="646"/>
    </row>
    <row r="13" spans="1:6" ht="15" customHeight="1">
      <c r="A13" s="638"/>
      <c r="B13" s="639"/>
      <c r="C13" s="639"/>
      <c r="D13" s="639"/>
      <c r="E13" s="639"/>
      <c r="F13" s="646"/>
    </row>
    <row r="14" spans="1:6" ht="16.5" customHeight="1">
      <c r="A14" s="638"/>
      <c r="B14" s="639"/>
      <c r="C14" s="639"/>
      <c r="D14" s="639"/>
      <c r="E14" s="639"/>
      <c r="F14" s="646"/>
    </row>
    <row r="15" spans="1:6" ht="12.75">
      <c r="A15" s="638"/>
      <c r="B15" s="639"/>
      <c r="C15" s="639"/>
      <c r="D15" s="639"/>
      <c r="E15" s="639"/>
      <c r="F15" s="646"/>
    </row>
    <row r="16" spans="1:6" ht="12.75">
      <c r="A16" s="640"/>
      <c r="B16" s="641"/>
      <c r="C16" s="641"/>
      <c r="D16" s="641"/>
      <c r="E16" s="641"/>
      <c r="F16" s="647"/>
    </row>
    <row r="17" spans="1:6" ht="12.75">
      <c r="A17" s="642"/>
      <c r="B17" s="639"/>
      <c r="C17" s="639"/>
      <c r="D17" s="639"/>
      <c r="E17" s="639"/>
      <c r="F17" s="646"/>
    </row>
    <row r="18" spans="1:6" ht="12.75">
      <c r="A18" s="640"/>
      <c r="B18" s="641"/>
      <c r="C18" s="641"/>
      <c r="D18" s="641"/>
      <c r="E18" s="641"/>
      <c r="F18" s="647"/>
    </row>
    <row r="19" spans="1:6" ht="12.75">
      <c r="A19" s="642"/>
      <c r="B19" s="639"/>
      <c r="C19" s="639"/>
      <c r="D19" s="639"/>
      <c r="E19" s="639"/>
      <c r="F19" s="639"/>
    </row>
    <row r="20" spans="1:6" ht="12.75">
      <c r="A20" s="643"/>
      <c r="B20" s="644"/>
      <c r="C20" s="639"/>
      <c r="D20" s="645"/>
      <c r="E20" s="639"/>
      <c r="F20" s="644"/>
    </row>
    <row r="21" spans="4:6" ht="12.75">
      <c r="D21" s="639"/>
      <c r="E21" s="639"/>
      <c r="F21" s="639"/>
    </row>
  </sheetData>
  <sheetProtection/>
  <printOptions horizontalCentered="1"/>
  <pageMargins left="0.7874015748031497" right="0.7874015748031497" top="1.1811023622047245" bottom="0.984251968503937" header="0.3937007874015748" footer="0.7874015748031497"/>
  <pageSetup horizontalDpi="300" verticalDpi="300" orientation="landscape" paperSize="9" scale="95" r:id="rId1"/>
  <headerFooter alignWithMargins="0">
    <oddHeader>&amp;CMogyorósbánya Község Önkormányzat
2011 évi költségvetése
Felújítási kiadások
&amp;R6/b 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6.875" style="108" customWidth="1"/>
    <col min="2" max="2" width="49.625" style="107" customWidth="1"/>
    <col min="3" max="4" width="12.875" style="107" customWidth="1"/>
    <col min="5" max="5" width="11.50390625" style="107" customWidth="1"/>
    <col min="6" max="6" width="10.625" style="107" customWidth="1"/>
    <col min="7" max="7" width="9.875" style="107" customWidth="1"/>
    <col min="8" max="8" width="10.125" style="107" customWidth="1"/>
    <col min="9" max="9" width="13.875" style="107" customWidth="1"/>
    <col min="10" max="16384" width="9.375" style="107" customWidth="1"/>
  </cols>
  <sheetData>
    <row r="1" ht="33.75" customHeight="1" thickBot="1">
      <c r="I1" s="130" t="s">
        <v>255</v>
      </c>
    </row>
    <row r="2" spans="1:9" s="131" customFormat="1" ht="26.25" customHeight="1">
      <c r="A2" s="795" t="s">
        <v>54</v>
      </c>
      <c r="B2" s="790" t="s">
        <v>98</v>
      </c>
      <c r="C2" s="795" t="s">
        <v>99</v>
      </c>
      <c r="D2" s="795" t="s">
        <v>647</v>
      </c>
      <c r="E2" s="792" t="s">
        <v>53</v>
      </c>
      <c r="F2" s="793"/>
      <c r="G2" s="793"/>
      <c r="H2" s="794"/>
      <c r="I2" s="790" t="s">
        <v>27</v>
      </c>
    </row>
    <row r="3" spans="1:9" s="135" customFormat="1" ht="32.25" customHeight="1" thickBot="1">
      <c r="A3" s="796"/>
      <c r="B3" s="791"/>
      <c r="C3" s="791"/>
      <c r="D3" s="796"/>
      <c r="E3" s="133">
        <v>2011</v>
      </c>
      <c r="F3" s="133">
        <v>2012</v>
      </c>
      <c r="G3" s="133">
        <v>2013</v>
      </c>
      <c r="H3" s="134" t="s">
        <v>648</v>
      </c>
      <c r="I3" s="791"/>
    </row>
    <row r="4" spans="1:9" s="141" customFormat="1" ht="12.75" customHeight="1" thickBot="1">
      <c r="A4" s="136">
        <v>1</v>
      </c>
      <c r="B4" s="137">
        <v>2</v>
      </c>
      <c r="C4" s="138">
        <v>3</v>
      </c>
      <c r="D4" s="137"/>
      <c r="E4" s="136">
        <v>5</v>
      </c>
      <c r="F4" s="138">
        <v>6</v>
      </c>
      <c r="G4" s="138">
        <v>7</v>
      </c>
      <c r="H4" s="139">
        <v>8</v>
      </c>
      <c r="I4" s="140" t="s">
        <v>100</v>
      </c>
    </row>
    <row r="5" spans="1:9" ht="19.5" customHeight="1" thickBot="1">
      <c r="A5" s="142" t="s">
        <v>3</v>
      </c>
      <c r="B5" s="416" t="s">
        <v>55</v>
      </c>
      <c r="C5" s="144"/>
      <c r="D5" s="145">
        <f>SUM(D6:D7)</f>
        <v>0</v>
      </c>
      <c r="E5" s="146">
        <f>SUM(E6:E7)</f>
        <v>0</v>
      </c>
      <c r="F5" s="147">
        <f>SUM(F6:F7)</f>
        <v>0</v>
      </c>
      <c r="G5" s="147">
        <f>SUM(G6:G7)</f>
        <v>0</v>
      </c>
      <c r="H5" s="148">
        <f>SUM(H6:H7)</f>
        <v>0</v>
      </c>
      <c r="I5" s="149">
        <f aca="true" t="shared" si="0" ref="I5:I15">SUM(D5:H5)</f>
        <v>0</v>
      </c>
    </row>
    <row r="6" spans="1:9" ht="19.5" customHeight="1">
      <c r="A6" s="150" t="s">
        <v>4</v>
      </c>
      <c r="B6" s="151"/>
      <c r="C6" s="152"/>
      <c r="D6" s="153"/>
      <c r="E6" s="154"/>
      <c r="F6" s="52"/>
      <c r="G6" s="52"/>
      <c r="H6" s="40"/>
      <c r="I6" s="155">
        <f t="shared" si="0"/>
        <v>0</v>
      </c>
    </row>
    <row r="7" spans="1:9" ht="19.5" customHeight="1" thickBot="1">
      <c r="A7" s="150" t="s">
        <v>5</v>
      </c>
      <c r="B7" s="151"/>
      <c r="C7" s="152"/>
      <c r="D7" s="153"/>
      <c r="E7" s="154"/>
      <c r="F7" s="52"/>
      <c r="G7" s="52"/>
      <c r="H7" s="40"/>
      <c r="I7" s="155">
        <f t="shared" si="0"/>
        <v>0</v>
      </c>
    </row>
    <row r="8" spans="1:9" ht="25.5" customHeight="1" thickBot="1">
      <c r="A8" s="142" t="s">
        <v>6</v>
      </c>
      <c r="B8" s="417" t="s">
        <v>390</v>
      </c>
      <c r="C8" s="419"/>
      <c r="D8" s="412">
        <f>SUM(D9:D10)</f>
        <v>0</v>
      </c>
      <c r="E8" s="420">
        <f>SUM(E9:E10)</f>
        <v>0</v>
      </c>
      <c r="F8" s="124">
        <f>SUM(F9:F10)</f>
        <v>0</v>
      </c>
      <c r="G8" s="124">
        <f>SUM(G9:G10)</f>
        <v>0</v>
      </c>
      <c r="H8" s="125">
        <f>SUM(H9:H10)</f>
        <v>0</v>
      </c>
      <c r="I8" s="408">
        <f t="shared" si="0"/>
        <v>0</v>
      </c>
    </row>
    <row r="9" spans="1:9" ht="19.5" customHeight="1">
      <c r="A9" s="150" t="s">
        <v>7</v>
      </c>
      <c r="B9" s="151"/>
      <c r="C9" s="152"/>
      <c r="D9" s="153"/>
      <c r="E9" s="154"/>
      <c r="F9" s="52"/>
      <c r="G9" s="52"/>
      <c r="H9" s="40"/>
      <c r="I9" s="155"/>
    </row>
    <row r="10" spans="1:9" ht="19.5" customHeight="1" thickBot="1">
      <c r="A10" s="150" t="s">
        <v>8</v>
      </c>
      <c r="B10" s="157"/>
      <c r="C10" s="152"/>
      <c r="D10" s="153"/>
      <c r="E10" s="154"/>
      <c r="F10" s="52"/>
      <c r="G10" s="52"/>
      <c r="H10" s="40"/>
      <c r="I10" s="155">
        <f t="shared" si="0"/>
        <v>0</v>
      </c>
    </row>
    <row r="11" spans="1:9" ht="19.5" customHeight="1" thickBot="1">
      <c r="A11" s="142" t="s">
        <v>9</v>
      </c>
      <c r="B11" s="417" t="s">
        <v>222</v>
      </c>
      <c r="C11" s="419"/>
      <c r="D11" s="412"/>
      <c r="E11" s="420"/>
      <c r="F11" s="124">
        <v>0</v>
      </c>
      <c r="G11" s="124">
        <v>0</v>
      </c>
      <c r="H11" s="125">
        <f>SUM(H12:H12)</f>
        <v>0</v>
      </c>
      <c r="I11" s="408">
        <f t="shared" si="0"/>
        <v>0</v>
      </c>
    </row>
    <row r="12" spans="1:9" ht="19.5" customHeight="1" thickBot="1">
      <c r="A12" s="150" t="s">
        <v>10</v>
      </c>
      <c r="B12" s="383"/>
      <c r="C12" s="384"/>
      <c r="D12" s="385"/>
      <c r="E12" s="386"/>
      <c r="F12" s="387"/>
      <c r="G12" s="387"/>
      <c r="H12" s="388"/>
      <c r="I12" s="389">
        <f t="shared" si="0"/>
        <v>0</v>
      </c>
    </row>
    <row r="13" spans="1:10" ht="19.5" customHeight="1" thickBot="1">
      <c r="A13" s="142" t="s">
        <v>11</v>
      </c>
      <c r="B13" s="417" t="s">
        <v>223</v>
      </c>
      <c r="C13" s="156"/>
      <c r="D13" s="145">
        <f>SUM(D14:D14)</f>
        <v>0</v>
      </c>
      <c r="E13" s="146">
        <f>SUM(E14:E14)</f>
        <v>0</v>
      </c>
      <c r="F13" s="147">
        <f>SUM(F14:F14)</f>
        <v>0</v>
      </c>
      <c r="G13" s="147">
        <f>SUM(G14:G14)</f>
        <v>0</v>
      </c>
      <c r="H13" s="148">
        <f>SUM(H14:H14)</f>
        <v>0</v>
      </c>
      <c r="I13" s="149">
        <f t="shared" si="0"/>
        <v>0</v>
      </c>
      <c r="J13" s="158"/>
    </row>
    <row r="14" spans="1:9" ht="19.5" customHeight="1" thickBot="1">
      <c r="A14" s="159" t="s">
        <v>12</v>
      </c>
      <c r="B14" s="160"/>
      <c r="C14" s="161"/>
      <c r="D14" s="162"/>
      <c r="E14" s="163"/>
      <c r="F14" s="53"/>
      <c r="G14" s="53"/>
      <c r="H14" s="42"/>
      <c r="I14" s="164">
        <f t="shared" si="0"/>
        <v>0</v>
      </c>
    </row>
    <row r="15" spans="1:9" ht="19.5" customHeight="1" thickBot="1">
      <c r="A15" s="142" t="s">
        <v>13</v>
      </c>
      <c r="B15" s="418" t="s">
        <v>197</v>
      </c>
      <c r="C15" s="421"/>
      <c r="D15" s="422"/>
      <c r="E15" s="423"/>
      <c r="F15" s="424">
        <v>0</v>
      </c>
      <c r="G15" s="424">
        <v>0</v>
      </c>
      <c r="H15" s="425">
        <f>SUM(H16:H16)</f>
        <v>0</v>
      </c>
      <c r="I15" s="426">
        <f t="shared" si="0"/>
        <v>0</v>
      </c>
    </row>
    <row r="16" spans="1:9" ht="19.5" customHeight="1" thickBot="1">
      <c r="A16" s="165" t="s">
        <v>14</v>
      </c>
      <c r="B16" s="166"/>
      <c r="C16" s="167"/>
      <c r="D16" s="168"/>
      <c r="E16" s="169"/>
      <c r="F16" s="170">
        <v>0</v>
      </c>
      <c r="G16" s="170">
        <v>0</v>
      </c>
      <c r="H16" s="41"/>
      <c r="I16" s="171">
        <v>0</v>
      </c>
    </row>
    <row r="17" spans="1:9" ht="19.5" customHeight="1" thickBot="1">
      <c r="A17" s="788" t="s">
        <v>221</v>
      </c>
      <c r="B17" s="789"/>
      <c r="C17" s="228"/>
      <c r="D17" s="412">
        <f>D5+D8+D11+D13+D15</f>
        <v>0</v>
      </c>
      <c r="E17" s="420">
        <f>E5+E8+E11+E13+E15</f>
        <v>0</v>
      </c>
      <c r="F17" s="124"/>
      <c r="G17" s="124">
        <f>G5+G8+G11+G13+G15</f>
        <v>0</v>
      </c>
      <c r="H17" s="125">
        <f>H5+H8+H11+H13+H15</f>
        <v>0</v>
      </c>
      <c r="I17" s="408">
        <f>SUM(D17:H17)</f>
        <v>0</v>
      </c>
    </row>
    <row r="20" ht="12.75">
      <c r="F20" s="107">
        <v>0</v>
      </c>
    </row>
  </sheetData>
  <sheetProtection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2.5590551181102366" bottom="0.1968503937007874" header="0.7874015748031497" footer="0.7874015748031497"/>
  <pageSetup horizontalDpi="600" verticalDpi="600" orientation="landscape" paperSize="9" scale="95" r:id="rId1"/>
  <headerFooter alignWithMargins="0">
    <oddHeader>&amp;C&amp;"Times New Roman CE,Félkövér"Mogyorósbánya Község  Önkormányzat
2011. évi költségvetése
&amp;12Többéves kihatással járó kötelezettségek
célok szerint, évenkénti bontásban&amp;R&amp;"Times New Roman CE,Félkövér"14. számú melléklet&amp;"Times New Roman CE,Normál"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79">
      <selection activeCell="K5" sqref="K5"/>
    </sheetView>
  </sheetViews>
  <sheetFormatPr defaultColWidth="9.00390625" defaultRowHeight="12.75"/>
  <cols>
    <col min="1" max="1" width="6.625" style="96" customWidth="1"/>
    <col min="2" max="2" width="45.00390625" style="96" customWidth="1"/>
    <col min="3" max="3" width="11.125" style="96" customWidth="1"/>
    <col min="4" max="4" width="10.375" style="96" customWidth="1"/>
    <col min="5" max="6" width="10.125" style="96" customWidth="1"/>
    <col min="7" max="7" width="12.375" style="96" customWidth="1"/>
    <col min="8" max="16384" width="9.375" style="96" customWidth="1"/>
  </cols>
  <sheetData>
    <row r="1" spans="1:8" ht="12.75" customHeight="1">
      <c r="A1" s="271"/>
      <c r="B1" s="271"/>
      <c r="C1" s="271"/>
      <c r="D1" s="271"/>
      <c r="E1" s="723" t="s">
        <v>395</v>
      </c>
      <c r="F1" s="723"/>
      <c r="G1" s="723"/>
      <c r="H1" s="680"/>
    </row>
    <row r="2" spans="1:7" ht="15.75">
      <c r="A2" s="726" t="s">
        <v>248</v>
      </c>
      <c r="B2" s="726"/>
      <c r="C2" s="726"/>
      <c r="D2" s="726"/>
      <c r="E2" s="726"/>
      <c r="F2" s="726"/>
      <c r="G2" s="726"/>
    </row>
    <row r="3" spans="1:7" ht="12" customHeight="1">
      <c r="A3" s="726" t="s">
        <v>556</v>
      </c>
      <c r="B3" s="726"/>
      <c r="C3" s="726"/>
      <c r="D3" s="726"/>
      <c r="E3" s="726"/>
      <c r="F3" s="726"/>
      <c r="G3" s="726"/>
    </row>
    <row r="4" spans="1:7" ht="15.75" customHeight="1">
      <c r="A4" s="95" t="s">
        <v>0</v>
      </c>
      <c r="B4" s="95"/>
      <c r="C4" s="95"/>
      <c r="D4" s="95"/>
      <c r="E4" s="95"/>
      <c r="F4" s="95"/>
      <c r="G4" s="95"/>
    </row>
    <row r="5" spans="1:7" ht="11.25" customHeight="1" thickBot="1">
      <c r="A5" s="95"/>
      <c r="B5" s="95"/>
      <c r="C5" s="95"/>
      <c r="D5" s="95"/>
      <c r="E5" s="95"/>
      <c r="F5" s="725" t="s">
        <v>255</v>
      </c>
      <c r="G5" s="725"/>
    </row>
    <row r="6" spans="1:7" ht="37.5" customHeight="1" thickBot="1">
      <c r="A6" s="552" t="s">
        <v>54</v>
      </c>
      <c r="B6" s="552" t="s">
        <v>2</v>
      </c>
      <c r="C6" s="552" t="s">
        <v>557</v>
      </c>
      <c r="D6" s="552" t="s">
        <v>643</v>
      </c>
      <c r="E6" s="552" t="s">
        <v>559</v>
      </c>
      <c r="F6" s="552" t="s">
        <v>560</v>
      </c>
      <c r="G6" s="552" t="s">
        <v>561</v>
      </c>
    </row>
    <row r="7" spans="1:7" s="98" customFormat="1" ht="10.5" customHeight="1">
      <c r="A7" s="551">
        <v>1</v>
      </c>
      <c r="B7" s="553">
        <v>2</v>
      </c>
      <c r="C7" s="553">
        <v>3</v>
      </c>
      <c r="D7" s="553">
        <v>4</v>
      </c>
      <c r="E7" s="553">
        <v>5</v>
      </c>
      <c r="F7" s="553">
        <v>6</v>
      </c>
      <c r="G7" s="554">
        <v>7</v>
      </c>
    </row>
    <row r="8" spans="1:7" s="2" customFormat="1" ht="12" customHeight="1">
      <c r="A8" s="463" t="s">
        <v>569</v>
      </c>
      <c r="B8" s="534" t="s">
        <v>635</v>
      </c>
      <c r="C8" s="535">
        <f>SUM(C9:C10)</f>
        <v>50680</v>
      </c>
      <c r="D8" s="535">
        <f>SUM(D9:D10)</f>
        <v>49788</v>
      </c>
      <c r="E8" s="535">
        <f>SUM(F8+G8)</f>
        <v>42221</v>
      </c>
      <c r="F8" s="535">
        <f>SUM(F9:F10)</f>
        <v>41512</v>
      </c>
      <c r="G8" s="543">
        <f>SUM(G9:G10)</f>
        <v>709</v>
      </c>
    </row>
    <row r="9" spans="1:7" s="2" customFormat="1" ht="12" customHeight="1">
      <c r="A9" s="448">
        <v>1</v>
      </c>
      <c r="B9" s="472" t="s">
        <v>570</v>
      </c>
      <c r="C9" s="475">
        <v>3911</v>
      </c>
      <c r="D9" s="708">
        <v>3383</v>
      </c>
      <c r="E9" s="596">
        <f aca="true" t="shared" si="0" ref="E9:E57">SUM(F9+G9)</f>
        <v>2532</v>
      </c>
      <c r="F9" s="402">
        <v>2532</v>
      </c>
      <c r="G9" s="451"/>
    </row>
    <row r="10" spans="1:9" s="2" customFormat="1" ht="12" customHeight="1">
      <c r="A10" s="448">
        <v>2</v>
      </c>
      <c r="B10" s="472" t="s">
        <v>583</v>
      </c>
      <c r="C10" s="536">
        <f>SUM(C16+C14+C11+C19+C18+C15)</f>
        <v>46769</v>
      </c>
      <c r="D10" s="670">
        <f>SUM(D16+D14+D11+D19+D18+D15)</f>
        <v>46405</v>
      </c>
      <c r="E10" s="596">
        <f t="shared" si="0"/>
        <v>39689</v>
      </c>
      <c r="F10" s="536">
        <f>SUM(F16+F15+F14+F11+F17)</f>
        <v>38980</v>
      </c>
      <c r="G10" s="544">
        <f>SUM(G16+G14+G11+G19+G18)</f>
        <v>709</v>
      </c>
      <c r="I10" s="252"/>
    </row>
    <row r="11" spans="1:12" s="2" customFormat="1" ht="12" customHeight="1">
      <c r="A11" s="21"/>
      <c r="B11" s="9" t="s">
        <v>571</v>
      </c>
      <c r="C11" s="402">
        <f>SUM(C12:C13)</f>
        <v>23847</v>
      </c>
      <c r="D11" s="709">
        <f>SUM(D12:D13)</f>
        <v>23283</v>
      </c>
      <c r="E11" s="596">
        <f t="shared" si="0"/>
        <v>17809</v>
      </c>
      <c r="F11" s="596">
        <v>17100</v>
      </c>
      <c r="G11" s="451">
        <f>SUM(G12:G13)</f>
        <v>709</v>
      </c>
      <c r="L11" s="252"/>
    </row>
    <row r="12" spans="1:7" s="2" customFormat="1" ht="12" customHeight="1">
      <c r="A12" s="21"/>
      <c r="B12" s="9" t="s">
        <v>416</v>
      </c>
      <c r="C12" s="471">
        <v>4921</v>
      </c>
      <c r="D12" s="710">
        <v>4354</v>
      </c>
      <c r="E12" s="596">
        <f t="shared" si="0"/>
        <v>709</v>
      </c>
      <c r="F12" s="10"/>
      <c r="G12" s="28">
        <v>709</v>
      </c>
    </row>
    <row r="13" spans="1:7" s="2" customFormat="1" ht="12" customHeight="1">
      <c r="A13" s="21"/>
      <c r="B13" s="9" t="s">
        <v>417</v>
      </c>
      <c r="C13" s="471">
        <v>18926</v>
      </c>
      <c r="D13" s="710">
        <v>18929</v>
      </c>
      <c r="E13" s="596">
        <f t="shared" si="0"/>
        <v>17100</v>
      </c>
      <c r="F13" s="10">
        <v>17100</v>
      </c>
      <c r="G13" s="28"/>
    </row>
    <row r="14" spans="1:7" s="2" customFormat="1" ht="12" customHeight="1">
      <c r="A14" s="21"/>
      <c r="B14" s="9" t="s">
        <v>572</v>
      </c>
      <c r="C14" s="469">
        <v>300</v>
      </c>
      <c r="D14" s="711">
        <v>184</v>
      </c>
      <c r="E14" s="596">
        <f t="shared" si="0"/>
        <v>150</v>
      </c>
      <c r="F14" s="10">
        <v>150</v>
      </c>
      <c r="G14" s="28"/>
    </row>
    <row r="15" spans="1:7" s="2" customFormat="1" ht="12" customHeight="1">
      <c r="A15" s="21"/>
      <c r="B15" s="9" t="s">
        <v>573</v>
      </c>
      <c r="C15" s="469">
        <v>0</v>
      </c>
      <c r="D15" s="711"/>
      <c r="E15" s="596">
        <f t="shared" si="0"/>
        <v>50</v>
      </c>
      <c r="F15" s="10">
        <v>50</v>
      </c>
      <c r="G15" s="28"/>
    </row>
    <row r="16" spans="1:7" s="2" customFormat="1" ht="12" customHeight="1">
      <c r="A16" s="21"/>
      <c r="B16" s="9" t="s">
        <v>574</v>
      </c>
      <c r="C16" s="469">
        <v>20</v>
      </c>
      <c r="D16" s="711">
        <v>28</v>
      </c>
      <c r="E16" s="596">
        <f t="shared" si="0"/>
        <v>99</v>
      </c>
      <c r="F16" s="10">
        <v>99</v>
      </c>
      <c r="G16" s="28"/>
    </row>
    <row r="17" spans="1:7" s="2" customFormat="1" ht="12" customHeight="1">
      <c r="A17" s="21"/>
      <c r="B17" s="9" t="s">
        <v>575</v>
      </c>
      <c r="C17" s="402">
        <f>SUM(C18:C19)</f>
        <v>22602</v>
      </c>
      <c r="D17" s="709">
        <f>SUM(D18:D19)</f>
        <v>22910</v>
      </c>
      <c r="E17" s="596">
        <f t="shared" si="0"/>
        <v>21581</v>
      </c>
      <c r="F17" s="402">
        <f>SUM(F18:F19)</f>
        <v>21581</v>
      </c>
      <c r="G17" s="451">
        <f>SUM(G18:G19)</f>
        <v>0</v>
      </c>
    </row>
    <row r="18" spans="1:7" s="2" customFormat="1" ht="12" customHeight="1">
      <c r="A18" s="21"/>
      <c r="B18" s="9" t="s">
        <v>576</v>
      </c>
      <c r="C18" s="471">
        <v>16602</v>
      </c>
      <c r="D18" s="710">
        <v>16602</v>
      </c>
      <c r="E18" s="596">
        <f t="shared" si="0"/>
        <v>14846</v>
      </c>
      <c r="F18" s="10">
        <v>14846</v>
      </c>
      <c r="G18" s="28">
        <v>0</v>
      </c>
    </row>
    <row r="19" spans="1:7" s="2" customFormat="1" ht="12" customHeight="1">
      <c r="A19" s="21"/>
      <c r="B19" s="9" t="s">
        <v>577</v>
      </c>
      <c r="C19" s="471">
        <v>6000</v>
      </c>
      <c r="D19" s="710">
        <v>6308</v>
      </c>
      <c r="E19" s="596">
        <f t="shared" si="0"/>
        <v>6735</v>
      </c>
      <c r="F19" s="10">
        <v>6735</v>
      </c>
      <c r="G19" s="28"/>
    </row>
    <row r="20" spans="1:7" s="2" customFormat="1" ht="12" customHeight="1">
      <c r="A20" s="463" t="s">
        <v>578</v>
      </c>
      <c r="B20" s="534" t="s">
        <v>655</v>
      </c>
      <c r="C20" s="535">
        <f>SUM(C22:C27)</f>
        <v>15188</v>
      </c>
      <c r="D20" s="535">
        <f>SUM(D22:D27)</f>
        <v>15316</v>
      </c>
      <c r="E20" s="535">
        <f t="shared" si="0"/>
        <v>7491</v>
      </c>
      <c r="F20" s="535">
        <f>SUM(F22:F27)</f>
        <v>7491</v>
      </c>
      <c r="G20" s="543">
        <f>SUM(G22:G27)</f>
        <v>0</v>
      </c>
    </row>
    <row r="21" spans="1:7" s="2" customFormat="1" ht="12" customHeight="1">
      <c r="A21" s="668" t="s">
        <v>3</v>
      </c>
      <c r="B21" s="669" t="s">
        <v>579</v>
      </c>
      <c r="C21" s="670"/>
      <c r="D21" s="670"/>
      <c r="E21" s="670"/>
      <c r="F21" s="670"/>
      <c r="G21" s="671"/>
    </row>
    <row r="22" spans="1:7" s="2" customFormat="1" ht="12" customHeight="1">
      <c r="A22" s="21"/>
      <c r="B22" s="9" t="s">
        <v>580</v>
      </c>
      <c r="C22" s="469">
        <v>6594</v>
      </c>
      <c r="D22" s="469">
        <v>6594</v>
      </c>
      <c r="E22" s="596">
        <f t="shared" si="0"/>
        <v>7491</v>
      </c>
      <c r="F22" s="10">
        <v>7491</v>
      </c>
      <c r="G22" s="28"/>
    </row>
    <row r="23" spans="1:7" s="2" customFormat="1" ht="12" customHeight="1">
      <c r="A23" s="21"/>
      <c r="B23" s="9" t="s">
        <v>581</v>
      </c>
      <c r="C23" s="469">
        <v>3808</v>
      </c>
      <c r="D23" s="469">
        <v>3808</v>
      </c>
      <c r="E23" s="596">
        <f t="shared" si="0"/>
        <v>0</v>
      </c>
      <c r="F23" s="10"/>
      <c r="G23" s="28"/>
    </row>
    <row r="24" spans="1:7" s="2" customFormat="1" ht="12" customHeight="1">
      <c r="A24" s="21"/>
      <c r="B24" s="9" t="s">
        <v>582</v>
      </c>
      <c r="C24" s="469">
        <v>179</v>
      </c>
      <c r="D24" s="469">
        <v>179</v>
      </c>
      <c r="E24" s="596">
        <f t="shared" si="0"/>
        <v>0</v>
      </c>
      <c r="F24" s="10"/>
      <c r="G24" s="28"/>
    </row>
    <row r="25" spans="1:7" s="2" customFormat="1" ht="12" customHeight="1">
      <c r="A25" s="21"/>
      <c r="B25" s="9" t="s">
        <v>652</v>
      </c>
      <c r="C25" s="469">
        <v>2227</v>
      </c>
      <c r="D25" s="469">
        <v>2227</v>
      </c>
      <c r="E25" s="596">
        <f t="shared" si="0"/>
        <v>0</v>
      </c>
      <c r="F25" s="10"/>
      <c r="G25" s="28"/>
    </row>
    <row r="26" spans="1:7" s="2" customFormat="1" ht="12" customHeight="1">
      <c r="A26" s="21"/>
      <c r="B26" s="9" t="s">
        <v>653</v>
      </c>
      <c r="C26" s="469">
        <v>2380</v>
      </c>
      <c r="D26" s="469">
        <v>2450</v>
      </c>
      <c r="E26" s="596"/>
      <c r="F26" s="10"/>
      <c r="G26" s="28"/>
    </row>
    <row r="27" spans="1:7" s="2" customFormat="1" ht="12" customHeight="1">
      <c r="A27" s="21"/>
      <c r="B27" s="9" t="s">
        <v>654</v>
      </c>
      <c r="C27" s="469"/>
      <c r="D27" s="711">
        <v>58</v>
      </c>
      <c r="E27" s="596">
        <f t="shared" si="0"/>
        <v>0</v>
      </c>
      <c r="F27" s="10"/>
      <c r="G27" s="28"/>
    </row>
    <row r="28" spans="1:7" s="2" customFormat="1" ht="14.25" customHeight="1">
      <c r="A28" s="463" t="s">
        <v>596</v>
      </c>
      <c r="B28" s="534" t="s">
        <v>585</v>
      </c>
      <c r="C28" s="535">
        <f>SUM(C29:C29)</f>
        <v>2000</v>
      </c>
      <c r="D28" s="535">
        <f>SUM(D29:D29)</f>
        <v>543</v>
      </c>
      <c r="E28" s="535">
        <f t="shared" si="0"/>
        <v>2500</v>
      </c>
      <c r="F28" s="535">
        <f>SUM(F29)</f>
        <v>0</v>
      </c>
      <c r="G28" s="543">
        <f>SUM(G29:G29)</f>
        <v>2500</v>
      </c>
    </row>
    <row r="29" spans="1:7" s="2" customFormat="1" ht="12" customHeight="1">
      <c r="A29" s="21"/>
      <c r="B29" s="9" t="s">
        <v>424</v>
      </c>
      <c r="C29" s="469">
        <v>2000</v>
      </c>
      <c r="D29" s="711">
        <v>543</v>
      </c>
      <c r="E29" s="596">
        <f t="shared" si="0"/>
        <v>2500</v>
      </c>
      <c r="F29" s="10"/>
      <c r="G29" s="28">
        <v>2500</v>
      </c>
    </row>
    <row r="30" spans="1:7" s="2" customFormat="1" ht="12" customHeight="1">
      <c r="A30" s="463" t="s">
        <v>584</v>
      </c>
      <c r="B30" s="534" t="s">
        <v>639</v>
      </c>
      <c r="C30" s="535">
        <f>SUM(C38+C31)</f>
        <v>60946</v>
      </c>
      <c r="D30" s="535">
        <f>SUM(D38+D31)</f>
        <v>60482</v>
      </c>
      <c r="E30" s="535">
        <f>SUM(E38+E31)</f>
        <v>4630</v>
      </c>
      <c r="F30" s="535">
        <f>SUM(F38+F31)</f>
        <v>1255</v>
      </c>
      <c r="G30" s="543">
        <f>SUM(G38+G31)</f>
        <v>3375</v>
      </c>
    </row>
    <row r="31" spans="1:7" s="2" customFormat="1" ht="12" customHeight="1">
      <c r="A31" s="21" t="s">
        <v>3</v>
      </c>
      <c r="B31" s="16" t="s">
        <v>658</v>
      </c>
      <c r="C31" s="658">
        <f>SUM(C32:C37)</f>
        <v>3147</v>
      </c>
      <c r="D31" s="712">
        <f>SUM(D32:D37)</f>
        <v>3147</v>
      </c>
      <c r="E31" s="658">
        <f>SUM(E32:E37)</f>
        <v>1255</v>
      </c>
      <c r="F31" s="658">
        <f>SUM(F32:F37)</f>
        <v>1255</v>
      </c>
      <c r="G31" s="715">
        <f>SUM(G32:G37)</f>
        <v>0</v>
      </c>
    </row>
    <row r="32" spans="1:7" s="2" customFormat="1" ht="12" customHeight="1">
      <c r="A32" s="21"/>
      <c r="B32" s="36" t="s">
        <v>586</v>
      </c>
      <c r="C32" s="469">
        <v>1027</v>
      </c>
      <c r="D32" s="711">
        <v>1027</v>
      </c>
      <c r="E32" s="596">
        <f t="shared" si="0"/>
        <v>755</v>
      </c>
      <c r="F32" s="91">
        <v>755</v>
      </c>
      <c r="G32" s="92"/>
    </row>
    <row r="33" spans="1:7" s="2" customFormat="1" ht="12" customHeight="1">
      <c r="A33" s="21"/>
      <c r="B33" s="36" t="s">
        <v>587</v>
      </c>
      <c r="C33" s="469">
        <v>77</v>
      </c>
      <c r="D33" s="711">
        <v>77</v>
      </c>
      <c r="E33" s="596">
        <f t="shared" si="0"/>
        <v>0</v>
      </c>
      <c r="F33" s="91"/>
      <c r="G33" s="92"/>
    </row>
    <row r="34" spans="1:7" s="2" customFormat="1" ht="12" customHeight="1">
      <c r="A34" s="21"/>
      <c r="B34" s="36" t="s">
        <v>588</v>
      </c>
      <c r="C34" s="469">
        <v>272</v>
      </c>
      <c r="D34" s="711">
        <v>272</v>
      </c>
      <c r="E34" s="596">
        <f t="shared" si="0"/>
        <v>0</v>
      </c>
      <c r="F34" s="91"/>
      <c r="G34" s="92"/>
    </row>
    <row r="35" spans="1:7" s="2" customFormat="1" ht="12" customHeight="1">
      <c r="A35" s="21"/>
      <c r="B35" s="36" t="s">
        <v>589</v>
      </c>
      <c r="C35" s="469">
        <v>300</v>
      </c>
      <c r="D35" s="711">
        <v>300</v>
      </c>
      <c r="E35" s="596">
        <f t="shared" si="0"/>
        <v>0</v>
      </c>
      <c r="F35" s="91"/>
      <c r="G35" s="92"/>
    </row>
    <row r="36" spans="1:7" s="2" customFormat="1" ht="12" customHeight="1">
      <c r="A36" s="21"/>
      <c r="B36" s="9" t="s">
        <v>656</v>
      </c>
      <c r="C36" s="469">
        <v>1271</v>
      </c>
      <c r="D36" s="711">
        <v>1271</v>
      </c>
      <c r="E36" s="596">
        <f t="shared" si="0"/>
        <v>0</v>
      </c>
      <c r="F36" s="91"/>
      <c r="G36" s="92"/>
    </row>
    <row r="37" spans="1:7" s="2" customFormat="1" ht="12" customHeight="1">
      <c r="A37" s="21"/>
      <c r="B37" s="16" t="s">
        <v>657</v>
      </c>
      <c r="C37" s="469">
        <v>200</v>
      </c>
      <c r="D37" s="711">
        <v>200</v>
      </c>
      <c r="E37" s="596">
        <f t="shared" si="0"/>
        <v>500</v>
      </c>
      <c r="F37" s="91">
        <v>500</v>
      </c>
      <c r="G37" s="92"/>
    </row>
    <row r="38" spans="1:7" s="2" customFormat="1" ht="14.25" customHeight="1">
      <c r="A38" s="21" t="s">
        <v>4</v>
      </c>
      <c r="B38" s="16" t="s">
        <v>640</v>
      </c>
      <c r="C38" s="658">
        <f>SUM(C39:C43)</f>
        <v>57799</v>
      </c>
      <c r="D38" s="658">
        <f>SUM(D39:D43)</f>
        <v>57335</v>
      </c>
      <c r="E38" s="658">
        <f>SUM(E39:E43)</f>
        <v>3375</v>
      </c>
      <c r="F38" s="658">
        <f>SUM(F39:F43)</f>
        <v>0</v>
      </c>
      <c r="G38" s="715">
        <f>SUM(G39:G43)</f>
        <v>3375</v>
      </c>
    </row>
    <row r="39" spans="1:7" s="2" customFormat="1" ht="13.5" customHeight="1">
      <c r="A39" s="21"/>
      <c r="B39" s="16" t="s">
        <v>590</v>
      </c>
      <c r="C39" s="470">
        <v>11295</v>
      </c>
      <c r="D39" s="713">
        <v>10982</v>
      </c>
      <c r="E39" s="596">
        <f t="shared" si="0"/>
        <v>0</v>
      </c>
      <c r="F39" s="31"/>
      <c r="G39" s="32"/>
    </row>
    <row r="40" spans="1:7" s="2" customFormat="1" ht="12.75" customHeight="1">
      <c r="A40" s="21"/>
      <c r="B40" s="16" t="s">
        <v>591</v>
      </c>
      <c r="C40" s="470">
        <v>18573</v>
      </c>
      <c r="D40" s="713">
        <v>18573</v>
      </c>
      <c r="E40" s="596">
        <f t="shared" si="0"/>
        <v>0</v>
      </c>
      <c r="F40" s="31"/>
      <c r="G40" s="32"/>
    </row>
    <row r="41" spans="1:7" s="2" customFormat="1" ht="12.75" customHeight="1">
      <c r="A41" s="21"/>
      <c r="B41" s="16" t="s">
        <v>592</v>
      </c>
      <c r="C41" s="657">
        <v>24256</v>
      </c>
      <c r="D41" s="714">
        <v>24256</v>
      </c>
      <c r="E41" s="596">
        <f t="shared" si="0"/>
        <v>0</v>
      </c>
      <c r="F41" s="31"/>
      <c r="G41" s="32"/>
    </row>
    <row r="42" spans="1:7" s="2" customFormat="1" ht="12.75" customHeight="1">
      <c r="A42" s="21"/>
      <c r="B42" s="16" t="s">
        <v>593</v>
      </c>
      <c r="C42" s="657">
        <v>2975</v>
      </c>
      <c r="D42" s="714">
        <v>2824</v>
      </c>
      <c r="E42" s="596">
        <f>SUM(F42:G42)</f>
        <v>2975</v>
      </c>
      <c r="F42" s="31"/>
      <c r="G42" s="32">
        <v>2975</v>
      </c>
    </row>
    <row r="43" spans="1:7" s="2" customFormat="1" ht="12.75" customHeight="1">
      <c r="A43" s="21"/>
      <c r="B43" s="16" t="s">
        <v>594</v>
      </c>
      <c r="C43" s="657">
        <v>700</v>
      </c>
      <c r="D43" s="714">
        <v>700</v>
      </c>
      <c r="E43" s="596">
        <f>SUM(F43:G43)</f>
        <v>400</v>
      </c>
      <c r="F43" s="31"/>
      <c r="G43" s="32">
        <v>400</v>
      </c>
    </row>
    <row r="44" spans="1:7" s="2" customFormat="1" ht="12.75" customHeight="1">
      <c r="A44" s="463" t="s">
        <v>595</v>
      </c>
      <c r="B44" s="534" t="s">
        <v>434</v>
      </c>
      <c r="C44" s="535"/>
      <c r="D44" s="535"/>
      <c r="E44" s="535"/>
      <c r="F44" s="535"/>
      <c r="G44" s="543"/>
    </row>
    <row r="45" spans="1:7" s="2" customFormat="1" ht="12.75" customHeight="1">
      <c r="A45" s="668"/>
      <c r="B45" s="16" t="s">
        <v>597</v>
      </c>
      <c r="C45" s="670"/>
      <c r="D45" s="670"/>
      <c r="E45" s="670"/>
      <c r="F45" s="670"/>
      <c r="G45" s="671"/>
    </row>
    <row r="46" spans="1:7" s="2" customFormat="1" ht="12" customHeight="1">
      <c r="A46" s="21"/>
      <c r="B46" s="16" t="s">
        <v>598</v>
      </c>
      <c r="C46" s="470"/>
      <c r="D46" s="470"/>
      <c r="E46" s="596">
        <f t="shared" si="0"/>
        <v>0</v>
      </c>
      <c r="F46" s="31"/>
      <c r="G46" s="32"/>
    </row>
    <row r="47" spans="1:9" s="2" customFormat="1" ht="24" customHeight="1">
      <c r="A47" s="463" t="s">
        <v>602</v>
      </c>
      <c r="B47" s="534" t="s">
        <v>616</v>
      </c>
      <c r="C47" s="537"/>
      <c r="D47" s="535"/>
      <c r="E47" s="535">
        <f t="shared" si="0"/>
        <v>48</v>
      </c>
      <c r="F47" s="537">
        <f>SUM(F48:F49)</f>
        <v>48</v>
      </c>
      <c r="G47" s="545">
        <f>SUM(G48:G49)</f>
        <v>0</v>
      </c>
      <c r="I47" s="101"/>
    </row>
    <row r="48" spans="1:7" s="2" customFormat="1" ht="12" customHeight="1">
      <c r="A48" s="21" t="s">
        <v>600</v>
      </c>
      <c r="B48" s="9" t="s">
        <v>599</v>
      </c>
      <c r="C48" s="469"/>
      <c r="D48" s="469"/>
      <c r="E48" s="596">
        <f t="shared" si="0"/>
        <v>48</v>
      </c>
      <c r="F48" s="10">
        <v>48</v>
      </c>
      <c r="G48" s="28"/>
    </row>
    <row r="49" spans="1:7" s="2" customFormat="1" ht="12" customHeight="1">
      <c r="A49" s="21" t="s">
        <v>601</v>
      </c>
      <c r="B49" s="9" t="s">
        <v>126</v>
      </c>
      <c r="C49" s="469"/>
      <c r="D49" s="469"/>
      <c r="E49" s="596">
        <f t="shared" si="0"/>
        <v>0</v>
      </c>
      <c r="F49" s="10"/>
      <c r="G49" s="28"/>
    </row>
    <row r="50" spans="1:7" s="2" customFormat="1" ht="12" customHeight="1">
      <c r="A50" s="463"/>
      <c r="B50" s="539" t="s">
        <v>617</v>
      </c>
      <c r="C50" s="535">
        <f>SUM(C8+C20+C28+C30+C47)</f>
        <v>128814</v>
      </c>
      <c r="D50" s="535">
        <f>SUM(D8+D20+D28+D30+D47)</f>
        <v>126129</v>
      </c>
      <c r="E50" s="535">
        <f>SUM(E8+E20+E28+E30+E47)</f>
        <v>56890</v>
      </c>
      <c r="F50" s="535">
        <f>SUM(F8+F20+F28+F30+F47)</f>
        <v>50306</v>
      </c>
      <c r="G50" s="543">
        <f>SUM(G8+G20+G28+G30+G47)</f>
        <v>6584</v>
      </c>
    </row>
    <row r="51" spans="1:7" s="2" customFormat="1" ht="12" customHeight="1">
      <c r="A51" s="682"/>
      <c r="B51" s="683" t="s">
        <v>603</v>
      </c>
      <c r="C51" s="684">
        <v>27405</v>
      </c>
      <c r="D51" s="684">
        <v>27405</v>
      </c>
      <c r="E51" s="684">
        <f>SUM(E104-E50)</f>
        <v>46480</v>
      </c>
      <c r="F51" s="684">
        <f>SUM(F104-F50)</f>
        <v>8293</v>
      </c>
      <c r="G51" s="684">
        <f>SUM(G104-G50)</f>
        <v>38187</v>
      </c>
    </row>
    <row r="52" spans="1:7" s="2" customFormat="1" ht="12" customHeight="1">
      <c r="A52" s="668"/>
      <c r="B52" s="672" t="s">
        <v>605</v>
      </c>
      <c r="C52" s="670"/>
      <c r="D52" s="670"/>
      <c r="E52" s="670"/>
      <c r="F52" s="670">
        <v>8293</v>
      </c>
      <c r="G52" s="671"/>
    </row>
    <row r="53" spans="1:7" s="2" customFormat="1" ht="12" customHeight="1">
      <c r="A53" s="668"/>
      <c r="B53" s="672" t="s">
        <v>604</v>
      </c>
      <c r="C53" s="670">
        <v>5000</v>
      </c>
      <c r="D53" s="670">
        <v>5000</v>
      </c>
      <c r="E53" s="670"/>
      <c r="F53" s="670"/>
      <c r="G53" s="671">
        <f>SUM(G51)</f>
        <v>38187</v>
      </c>
    </row>
    <row r="54" spans="1:7" s="2" customFormat="1" ht="21.75" customHeight="1">
      <c r="A54" s="546" t="s">
        <v>606</v>
      </c>
      <c r="B54" s="540" t="s">
        <v>607</v>
      </c>
      <c r="C54" s="541">
        <f>SUM(C55:C56)</f>
        <v>22405</v>
      </c>
      <c r="D54" s="541">
        <f>SUM(D55:D56)</f>
        <v>22405</v>
      </c>
      <c r="E54" s="541">
        <f>SUM(E55:E56)</f>
        <v>45190</v>
      </c>
      <c r="F54" s="537">
        <f>SUM(F55:F56)</f>
        <v>7003</v>
      </c>
      <c r="G54" s="545">
        <f>SUM(G55:G56)</f>
        <v>38187</v>
      </c>
    </row>
    <row r="55" spans="1:7" s="2" customFormat="1" ht="12" customHeight="1">
      <c r="A55" s="21" t="s">
        <v>3</v>
      </c>
      <c r="B55" s="678" t="s">
        <v>608</v>
      </c>
      <c r="C55" s="471">
        <v>15470</v>
      </c>
      <c r="D55" s="471">
        <v>15470</v>
      </c>
      <c r="E55" s="596">
        <f t="shared" si="0"/>
        <v>7003</v>
      </c>
      <c r="F55" s="91">
        <v>7003</v>
      </c>
      <c r="G55" s="92"/>
    </row>
    <row r="56" spans="1:7" s="2" customFormat="1" ht="12" customHeight="1">
      <c r="A56" s="21" t="s">
        <v>4</v>
      </c>
      <c r="B56" s="679" t="s">
        <v>609</v>
      </c>
      <c r="C56" s="469">
        <v>6935</v>
      </c>
      <c r="D56" s="469">
        <v>6935</v>
      </c>
      <c r="E56" s="596">
        <f t="shared" si="0"/>
        <v>38187</v>
      </c>
      <c r="F56" s="91"/>
      <c r="G56" s="92">
        <v>38187</v>
      </c>
    </row>
    <row r="57" spans="1:7" s="2" customFormat="1" ht="12" customHeight="1">
      <c r="A57" s="463" t="s">
        <v>610</v>
      </c>
      <c r="B57" s="534" t="s">
        <v>458</v>
      </c>
      <c r="C57" s="535"/>
      <c r="D57" s="535"/>
      <c r="E57" s="535">
        <f t="shared" si="0"/>
        <v>1290</v>
      </c>
      <c r="F57" s="542">
        <f>SUM(F51-F54)</f>
        <v>1290</v>
      </c>
      <c r="G57" s="716"/>
    </row>
    <row r="58" spans="1:7" s="2" customFormat="1" ht="12" customHeight="1">
      <c r="A58" s="673" t="s">
        <v>3</v>
      </c>
      <c r="B58" s="674" t="s">
        <v>611</v>
      </c>
      <c r="C58" s="675"/>
      <c r="D58" s="675"/>
      <c r="E58" s="675">
        <v>1290</v>
      </c>
      <c r="F58" s="676">
        <v>1290</v>
      </c>
      <c r="G58" s="677"/>
    </row>
    <row r="59" spans="1:7" s="2" customFormat="1" ht="12" customHeight="1">
      <c r="A59" s="673"/>
      <c r="B59" s="674" t="s">
        <v>612</v>
      </c>
      <c r="C59" s="675"/>
      <c r="D59" s="675"/>
      <c r="E59" s="675">
        <v>1290</v>
      </c>
      <c r="F59" s="676">
        <v>1290</v>
      </c>
      <c r="G59" s="677"/>
    </row>
    <row r="60" spans="1:7" s="2" customFormat="1" ht="8.25" customHeight="1">
      <c r="A60" s="673" t="s">
        <v>4</v>
      </c>
      <c r="B60" s="674" t="s">
        <v>613</v>
      </c>
      <c r="C60" s="675"/>
      <c r="D60" s="675"/>
      <c r="E60" s="675"/>
      <c r="F60" s="676"/>
      <c r="G60" s="677"/>
    </row>
    <row r="61" spans="1:7" s="2" customFormat="1" ht="10.5" customHeight="1">
      <c r="A61" s="673"/>
      <c r="B61" s="674" t="s">
        <v>614</v>
      </c>
      <c r="C61" s="675"/>
      <c r="D61" s="675"/>
      <c r="E61" s="675"/>
      <c r="F61" s="676"/>
      <c r="G61" s="677"/>
    </row>
    <row r="62" spans="1:8" s="2" customFormat="1" ht="12.75" customHeight="1" thickBot="1">
      <c r="A62" s="547" t="s">
        <v>615</v>
      </c>
      <c r="B62" s="548" t="s">
        <v>130</v>
      </c>
      <c r="C62" s="549">
        <v>156219</v>
      </c>
      <c r="D62" s="549">
        <v>153534</v>
      </c>
      <c r="E62" s="549">
        <f>SUM(F62+G62)</f>
        <v>103370</v>
      </c>
      <c r="F62" s="549">
        <f>SUM(F50+F54+F57)</f>
        <v>58599</v>
      </c>
      <c r="G62" s="550">
        <f>SUM(G50+G54+G57)</f>
        <v>44771</v>
      </c>
      <c r="H62" s="252"/>
    </row>
    <row r="63" spans="1:7" s="2" customFormat="1" ht="22.5" customHeight="1">
      <c r="A63" s="727"/>
      <c r="B63" s="727"/>
      <c r="C63" s="727"/>
      <c r="D63" s="727"/>
      <c r="E63" s="727"/>
      <c r="F63" s="727"/>
      <c r="G63" s="727"/>
    </row>
    <row r="64" spans="1:7" s="2" customFormat="1" ht="22.5" customHeight="1">
      <c r="A64" s="270"/>
      <c r="B64" s="270"/>
      <c r="C64" s="270"/>
      <c r="D64" s="270"/>
      <c r="E64" s="270"/>
      <c r="F64" s="270"/>
      <c r="G64" s="270"/>
    </row>
    <row r="65" spans="1:7" s="2" customFormat="1" ht="22.5" customHeight="1">
      <c r="A65" s="271"/>
      <c r="B65" s="271"/>
      <c r="C65" s="271"/>
      <c r="D65" s="271"/>
      <c r="E65" s="723" t="s">
        <v>395</v>
      </c>
      <c r="F65" s="723"/>
      <c r="G65" s="723"/>
    </row>
    <row r="66" spans="1:7" s="2" customFormat="1" ht="15.75">
      <c r="A66" s="726" t="s">
        <v>248</v>
      </c>
      <c r="B66" s="726"/>
      <c r="C66" s="726"/>
      <c r="D66" s="726"/>
      <c r="E66" s="726"/>
      <c r="F66" s="726"/>
      <c r="G66" s="726"/>
    </row>
    <row r="67" spans="1:7" s="2" customFormat="1" ht="15.75">
      <c r="A67" s="726" t="s">
        <v>556</v>
      </c>
      <c r="B67" s="726"/>
      <c r="C67" s="726"/>
      <c r="D67" s="726"/>
      <c r="E67" s="726"/>
      <c r="F67" s="726"/>
      <c r="G67" s="726"/>
    </row>
    <row r="68" spans="1:7" s="2" customFormat="1" ht="12.75" customHeight="1">
      <c r="A68" s="4"/>
      <c r="B68" s="5"/>
      <c r="C68" s="5"/>
      <c r="D68" s="5"/>
      <c r="E68" s="1"/>
      <c r="F68" s="1"/>
      <c r="G68" s="1"/>
    </row>
    <row r="69" spans="1:7" ht="75" customHeight="1">
      <c r="A69" s="724" t="s">
        <v>20</v>
      </c>
      <c r="B69" s="724"/>
      <c r="C69" s="724"/>
      <c r="D69" s="724"/>
      <c r="E69" s="724"/>
      <c r="F69" s="724"/>
      <c r="G69" s="724"/>
    </row>
    <row r="70" spans="1:7" ht="16.5" customHeight="1" thickBot="1">
      <c r="A70" s="95"/>
      <c r="B70" s="95"/>
      <c r="C70" s="95"/>
      <c r="D70" s="95"/>
      <c r="E70" s="95"/>
      <c r="F70" s="725" t="s">
        <v>251</v>
      </c>
      <c r="G70" s="725"/>
    </row>
    <row r="71" spans="1:7" ht="37.5" customHeight="1" thickBot="1">
      <c r="A71" s="552" t="s">
        <v>1</v>
      </c>
      <c r="B71" s="552" t="s">
        <v>21</v>
      </c>
      <c r="C71" s="552" t="s">
        <v>557</v>
      </c>
      <c r="D71" s="552" t="s">
        <v>643</v>
      </c>
      <c r="E71" s="552" t="s">
        <v>559</v>
      </c>
      <c r="F71" s="552" t="s">
        <v>560</v>
      </c>
      <c r="G71" s="552" t="s">
        <v>561</v>
      </c>
    </row>
    <row r="72" spans="1:7" s="98" customFormat="1" ht="12" customHeight="1">
      <c r="A72" s="551">
        <v>1</v>
      </c>
      <c r="B72" s="553">
        <v>2</v>
      </c>
      <c r="C72" s="553">
        <v>3</v>
      </c>
      <c r="D72" s="553">
        <v>4</v>
      </c>
      <c r="E72" s="553">
        <v>5</v>
      </c>
      <c r="F72" s="553">
        <v>6</v>
      </c>
      <c r="G72" s="554">
        <v>7</v>
      </c>
    </row>
    <row r="73" spans="1:7" ht="12" customHeight="1">
      <c r="A73" s="463" t="s">
        <v>3</v>
      </c>
      <c r="B73" s="464" t="s">
        <v>190</v>
      </c>
      <c r="C73" s="465">
        <f>SUM(C74:C85)</f>
        <v>70231</v>
      </c>
      <c r="D73" s="465">
        <f>SUM(D74:D85)</f>
        <v>65648</v>
      </c>
      <c r="E73" s="465">
        <f>SUM(F73:G73)</f>
        <v>59499</v>
      </c>
      <c r="F73" s="465">
        <f>SUM(F74:F85)</f>
        <v>58499</v>
      </c>
      <c r="G73" s="466">
        <f>SUM(G74:G85)</f>
        <v>1000</v>
      </c>
    </row>
    <row r="74" spans="1:7" ht="12" customHeight="1">
      <c r="A74" s="21" t="s">
        <v>131</v>
      </c>
      <c r="B74" s="9" t="s">
        <v>22</v>
      </c>
      <c r="C74" s="471">
        <v>8555</v>
      </c>
      <c r="D74" s="471">
        <v>7656</v>
      </c>
      <c r="E74" s="595">
        <f aca="true" t="shared" si="1" ref="E74:E105">SUM(F74:G74)</f>
        <v>7157</v>
      </c>
      <c r="F74" s="11">
        <v>7157</v>
      </c>
      <c r="G74" s="12"/>
    </row>
    <row r="75" spans="1:7" ht="12" customHeight="1">
      <c r="A75" s="21" t="s">
        <v>132</v>
      </c>
      <c r="B75" s="9" t="s">
        <v>23</v>
      </c>
      <c r="C75" s="471">
        <v>2369</v>
      </c>
      <c r="D75" s="471">
        <v>2101</v>
      </c>
      <c r="E75" s="595">
        <f t="shared" si="1"/>
        <v>1674</v>
      </c>
      <c r="F75" s="11">
        <v>1674</v>
      </c>
      <c r="G75" s="12"/>
    </row>
    <row r="76" spans="1:7" ht="12" customHeight="1">
      <c r="A76" s="21" t="s">
        <v>133</v>
      </c>
      <c r="B76" s="9" t="s">
        <v>194</v>
      </c>
      <c r="C76" s="471">
        <v>30190</v>
      </c>
      <c r="D76" s="471">
        <v>29136</v>
      </c>
      <c r="E76" s="595">
        <f t="shared" si="1"/>
        <v>25620</v>
      </c>
      <c r="F76" s="11">
        <v>25620</v>
      </c>
      <c r="G76" s="12"/>
    </row>
    <row r="77" spans="1:7" ht="12" customHeight="1">
      <c r="A77" s="21" t="s">
        <v>134</v>
      </c>
      <c r="B77" s="9" t="s">
        <v>103</v>
      </c>
      <c r="C77" s="471">
        <v>596</v>
      </c>
      <c r="D77" s="471">
        <v>568</v>
      </c>
      <c r="E77" s="595">
        <f t="shared" si="1"/>
        <v>576</v>
      </c>
      <c r="F77" s="11">
        <v>576</v>
      </c>
      <c r="G77" s="12"/>
    </row>
    <row r="78" spans="1:7" ht="12" customHeight="1">
      <c r="A78" s="21" t="s">
        <v>178</v>
      </c>
      <c r="B78" s="9" t="s">
        <v>192</v>
      </c>
      <c r="C78" s="469"/>
      <c r="D78" s="469"/>
      <c r="E78" s="595">
        <f t="shared" si="1"/>
        <v>0</v>
      </c>
      <c r="F78" s="11"/>
      <c r="G78" s="12"/>
    </row>
    <row r="79" spans="1:7" ht="12" customHeight="1">
      <c r="A79" s="21" t="s">
        <v>135</v>
      </c>
      <c r="B79" s="9" t="s">
        <v>161</v>
      </c>
      <c r="C79" s="471">
        <v>22094</v>
      </c>
      <c r="D79" s="471">
        <v>20776</v>
      </c>
      <c r="E79" s="595">
        <f t="shared" si="1"/>
        <v>21634</v>
      </c>
      <c r="F79" s="11">
        <v>20634</v>
      </c>
      <c r="G79" s="12">
        <v>1000</v>
      </c>
    </row>
    <row r="80" spans="1:7" ht="12" customHeight="1">
      <c r="A80" s="21" t="s">
        <v>136</v>
      </c>
      <c r="B80" s="37" t="s">
        <v>179</v>
      </c>
      <c r="C80" s="476">
        <v>1790</v>
      </c>
      <c r="D80" s="476">
        <v>1788</v>
      </c>
      <c r="E80" s="595">
        <f t="shared" si="1"/>
        <v>673</v>
      </c>
      <c r="F80" s="11">
        <v>673</v>
      </c>
      <c r="G80" s="12"/>
    </row>
    <row r="81" spans="1:7" ht="12" customHeight="1">
      <c r="A81" s="21" t="s">
        <v>181</v>
      </c>
      <c r="B81" s="37" t="s">
        <v>215</v>
      </c>
      <c r="C81" s="473"/>
      <c r="D81" s="473"/>
      <c r="E81" s="595">
        <f t="shared" si="1"/>
        <v>0</v>
      </c>
      <c r="F81" s="11"/>
      <c r="G81" s="12"/>
    </row>
    <row r="82" spans="1:7" ht="12" customHeight="1">
      <c r="A82" s="21" t="s">
        <v>182</v>
      </c>
      <c r="B82" s="9" t="s">
        <v>96</v>
      </c>
      <c r="C82" s="471">
        <v>4537</v>
      </c>
      <c r="D82" s="471">
        <v>3523</v>
      </c>
      <c r="E82" s="595">
        <f t="shared" si="1"/>
        <v>2165</v>
      </c>
      <c r="F82" s="11">
        <v>2165</v>
      </c>
      <c r="G82" s="12"/>
    </row>
    <row r="83" spans="1:7" ht="12" customHeight="1">
      <c r="A83" s="21" t="s">
        <v>183</v>
      </c>
      <c r="B83" s="9" t="s">
        <v>562</v>
      </c>
      <c r="C83" s="469">
        <v>100</v>
      </c>
      <c r="D83" s="469">
        <v>100</v>
      </c>
      <c r="E83" s="595">
        <f t="shared" si="1"/>
        <v>0</v>
      </c>
      <c r="F83" s="11"/>
      <c r="G83" s="12"/>
    </row>
    <row r="84" spans="1:7" ht="12" customHeight="1">
      <c r="A84" s="21" t="s">
        <v>184</v>
      </c>
      <c r="B84" s="9" t="s">
        <v>180</v>
      </c>
      <c r="C84" s="469"/>
      <c r="D84" s="469"/>
      <c r="E84" s="595">
        <f t="shared" si="1"/>
        <v>0</v>
      </c>
      <c r="F84" s="11"/>
      <c r="G84" s="12"/>
    </row>
    <row r="85" spans="1:7" ht="12" customHeight="1">
      <c r="A85" s="21" t="s">
        <v>186</v>
      </c>
      <c r="B85" s="9" t="s">
        <v>185</v>
      </c>
      <c r="C85" s="469"/>
      <c r="D85" s="469"/>
      <c r="E85" s="595">
        <f t="shared" si="1"/>
        <v>0</v>
      </c>
      <c r="F85" s="11"/>
      <c r="G85" s="12"/>
    </row>
    <row r="86" spans="1:8" ht="12" customHeight="1">
      <c r="A86" s="463" t="s">
        <v>4</v>
      </c>
      <c r="B86" s="464" t="s">
        <v>446</v>
      </c>
      <c r="C86" s="468">
        <f>SUM(C87:C91)</f>
        <v>39325</v>
      </c>
      <c r="D86" s="468">
        <f>SUM(D87:D91)</f>
        <v>37059</v>
      </c>
      <c r="E86" s="465">
        <f t="shared" si="1"/>
        <v>38118</v>
      </c>
      <c r="F86" s="465">
        <f>SUM(F87:F91)</f>
        <v>0</v>
      </c>
      <c r="G86" s="466">
        <f>SUM(G87:G88)</f>
        <v>38118</v>
      </c>
      <c r="H86" s="467"/>
    </row>
    <row r="87" spans="1:7" ht="12" customHeight="1">
      <c r="A87" s="21" t="s">
        <v>137</v>
      </c>
      <c r="B87" s="9" t="s">
        <v>195</v>
      </c>
      <c r="C87" s="471">
        <v>32251</v>
      </c>
      <c r="D87" s="471">
        <v>30918</v>
      </c>
      <c r="E87" s="595">
        <f t="shared" si="1"/>
        <v>13668</v>
      </c>
      <c r="F87" s="11"/>
      <c r="G87" s="12">
        <v>13668</v>
      </c>
    </row>
    <row r="88" spans="1:7" ht="12" customHeight="1">
      <c r="A88" s="21" t="s">
        <v>138</v>
      </c>
      <c r="B88" s="9" t="s">
        <v>196</v>
      </c>
      <c r="C88" s="471">
        <v>7074</v>
      </c>
      <c r="D88" s="471">
        <v>6141</v>
      </c>
      <c r="E88" s="595">
        <f t="shared" si="1"/>
        <v>24450</v>
      </c>
      <c r="F88" s="11"/>
      <c r="G88" s="12">
        <v>24450</v>
      </c>
    </row>
    <row r="89" spans="1:7" ht="21" customHeight="1">
      <c r="A89" s="21" t="s">
        <v>443</v>
      </c>
      <c r="B89" s="9" t="s">
        <v>171</v>
      </c>
      <c r="C89" s="469"/>
      <c r="D89" s="469"/>
      <c r="E89" s="595">
        <f t="shared" si="1"/>
        <v>0</v>
      </c>
      <c r="F89" s="11"/>
      <c r="G89" s="12"/>
    </row>
    <row r="90" spans="1:7" ht="12" customHeight="1">
      <c r="A90" s="21" t="s">
        <v>444</v>
      </c>
      <c r="B90" s="9" t="s">
        <v>95</v>
      </c>
      <c r="C90" s="469"/>
      <c r="D90" s="469"/>
      <c r="E90" s="595">
        <f t="shared" si="1"/>
        <v>0</v>
      </c>
      <c r="F90" s="11"/>
      <c r="G90" s="12"/>
    </row>
    <row r="91" spans="1:7" ht="12" customHeight="1">
      <c r="A91" s="21" t="s">
        <v>445</v>
      </c>
      <c r="B91" s="9" t="s">
        <v>193</v>
      </c>
      <c r="C91" s="469"/>
      <c r="D91" s="469"/>
      <c r="E91" s="595">
        <f t="shared" si="1"/>
        <v>0</v>
      </c>
      <c r="F91" s="11"/>
      <c r="G91" s="12"/>
    </row>
    <row r="92" spans="1:7" ht="12" customHeight="1">
      <c r="A92" s="463" t="s">
        <v>5</v>
      </c>
      <c r="B92" s="464" t="s">
        <v>225</v>
      </c>
      <c r="C92" s="482">
        <f>SUM(C96+C93)</f>
        <v>41112</v>
      </c>
      <c r="D92" s="482">
        <v>0</v>
      </c>
      <c r="E92" s="465">
        <f t="shared" si="1"/>
        <v>5753</v>
      </c>
      <c r="F92" s="465">
        <f>SUM(F96+F94)</f>
        <v>100</v>
      </c>
      <c r="G92" s="466">
        <f>SUM(G96+G93)</f>
        <v>5653</v>
      </c>
    </row>
    <row r="93" spans="1:7" ht="12" customHeight="1">
      <c r="A93" s="477" t="s">
        <v>114</v>
      </c>
      <c r="B93" s="465" t="s">
        <v>36</v>
      </c>
      <c r="C93" s="465">
        <v>4150</v>
      </c>
      <c r="D93" s="465">
        <v>0</v>
      </c>
      <c r="E93" s="465">
        <f t="shared" si="1"/>
        <v>5553</v>
      </c>
      <c r="F93" s="465">
        <v>50</v>
      </c>
      <c r="G93" s="466">
        <f>SUM(G94:G95)</f>
        <v>5503</v>
      </c>
    </row>
    <row r="94" spans="1:7" ht="12" customHeight="1">
      <c r="A94" s="21"/>
      <c r="B94" s="446" t="s">
        <v>669</v>
      </c>
      <c r="C94" s="474">
        <v>4150</v>
      </c>
      <c r="D94" s="474">
        <v>0</v>
      </c>
      <c r="E94" s="717">
        <f t="shared" si="1"/>
        <v>50</v>
      </c>
      <c r="F94" s="11">
        <v>50</v>
      </c>
      <c r="G94" s="12"/>
    </row>
    <row r="95" spans="1:7" ht="12" customHeight="1">
      <c r="A95" s="21"/>
      <c r="B95" s="9" t="s">
        <v>408</v>
      </c>
      <c r="C95" s="469"/>
      <c r="D95" s="469"/>
      <c r="E95" s="717">
        <f t="shared" si="1"/>
        <v>5503</v>
      </c>
      <c r="F95" s="11"/>
      <c r="G95" s="12">
        <v>5503</v>
      </c>
    </row>
    <row r="96" spans="1:7" ht="12" customHeight="1">
      <c r="A96" s="477" t="s">
        <v>115</v>
      </c>
      <c r="B96" s="478" t="s">
        <v>37</v>
      </c>
      <c r="C96" s="481">
        <f>SUM(C97:C98)</f>
        <v>36962</v>
      </c>
      <c r="D96" s="481">
        <v>0</v>
      </c>
      <c r="E96" s="717">
        <f t="shared" si="1"/>
        <v>200</v>
      </c>
      <c r="F96" s="479">
        <v>50</v>
      </c>
      <c r="G96" s="480">
        <f>SUM(G97)</f>
        <v>150</v>
      </c>
    </row>
    <row r="97" spans="1:7" ht="12" customHeight="1">
      <c r="A97" s="477"/>
      <c r="B97" s="581" t="s">
        <v>460</v>
      </c>
      <c r="C97" s="582">
        <v>36962</v>
      </c>
      <c r="D97" s="582"/>
      <c r="E97" s="717">
        <f t="shared" si="1"/>
        <v>150</v>
      </c>
      <c r="F97" s="479"/>
      <c r="G97" s="480">
        <v>150</v>
      </c>
    </row>
    <row r="98" spans="1:7" ht="12" customHeight="1">
      <c r="A98" s="21"/>
      <c r="B98" s="446" t="s">
        <v>447</v>
      </c>
      <c r="C98" s="474"/>
      <c r="D98" s="474"/>
      <c r="E98" s="717">
        <f t="shared" si="1"/>
        <v>50</v>
      </c>
      <c r="F98" s="11">
        <v>50</v>
      </c>
      <c r="G98" s="12"/>
    </row>
    <row r="99" spans="1:7" ht="12" customHeight="1">
      <c r="A99" s="448" t="s">
        <v>6</v>
      </c>
      <c r="B99" s="445" t="s">
        <v>110</v>
      </c>
      <c r="C99" s="475">
        <v>30</v>
      </c>
      <c r="D99" s="475">
        <v>57</v>
      </c>
      <c r="E99" s="717">
        <f t="shared" si="1"/>
        <v>0</v>
      </c>
      <c r="F99" s="447"/>
      <c r="G99" s="449"/>
    </row>
    <row r="100" spans="1:7" ht="12" customHeight="1">
      <c r="A100" s="448" t="s">
        <v>7</v>
      </c>
      <c r="B100" s="445" t="s">
        <v>111</v>
      </c>
      <c r="C100" s="475"/>
      <c r="D100" s="475"/>
      <c r="E100" s="717">
        <f t="shared" si="1"/>
        <v>0</v>
      </c>
      <c r="F100" s="447"/>
      <c r="G100" s="449"/>
    </row>
    <row r="101" spans="1:7" ht="12" customHeight="1">
      <c r="A101" s="463" t="s">
        <v>8</v>
      </c>
      <c r="B101" s="464" t="s">
        <v>141</v>
      </c>
      <c r="C101" s="538">
        <f>SUM(C102)</f>
        <v>5521</v>
      </c>
      <c r="D101" s="538">
        <v>5522</v>
      </c>
      <c r="E101" s="465">
        <f t="shared" si="1"/>
        <v>0</v>
      </c>
      <c r="F101" s="465">
        <f>SUM(F102:F103)</f>
        <v>0</v>
      </c>
      <c r="G101" s="466"/>
    </row>
    <row r="102" spans="1:7" ht="12" customHeight="1">
      <c r="A102" s="21" t="s">
        <v>122</v>
      </c>
      <c r="B102" s="9" t="s">
        <v>93</v>
      </c>
      <c r="C102" s="469">
        <v>5521</v>
      </c>
      <c r="D102" s="469">
        <v>5522</v>
      </c>
      <c r="E102" s="11"/>
      <c r="F102" s="11"/>
      <c r="G102" s="12"/>
    </row>
    <row r="103" spans="1:7" ht="12" customHeight="1">
      <c r="A103" s="21" t="s">
        <v>123</v>
      </c>
      <c r="B103" s="9" t="s">
        <v>90</v>
      </c>
      <c r="C103" s="469"/>
      <c r="D103" s="469"/>
      <c r="E103" s="11"/>
      <c r="F103" s="11"/>
      <c r="G103" s="12"/>
    </row>
    <row r="104" spans="1:7" ht="15" customHeight="1" thickBot="1">
      <c r="A104" s="547" t="s">
        <v>9</v>
      </c>
      <c r="B104" s="555" t="s">
        <v>142</v>
      </c>
      <c r="C104" s="556">
        <f>SUM(C73+C86+C92+C101)</f>
        <v>156189</v>
      </c>
      <c r="D104" s="556">
        <f>SUM(D73+D86+D92+D101+D99)</f>
        <v>108286</v>
      </c>
      <c r="E104" s="557">
        <f t="shared" si="1"/>
        <v>103370</v>
      </c>
      <c r="F104" s="557">
        <f>F73+F86+F92+F99+F100+F101</f>
        <v>58599</v>
      </c>
      <c r="G104" s="558">
        <f>G73+G86+G92+G99+G100+G101</f>
        <v>44771</v>
      </c>
    </row>
    <row r="105" ht="15.75">
      <c r="E105" s="681">
        <f t="shared" si="1"/>
        <v>0</v>
      </c>
    </row>
  </sheetData>
  <sheetProtection/>
  <mergeCells count="10">
    <mergeCell ref="E1:G1"/>
    <mergeCell ref="E65:G65"/>
    <mergeCell ref="A69:G69"/>
    <mergeCell ref="F70:G70"/>
    <mergeCell ref="A66:G66"/>
    <mergeCell ref="A67:G67"/>
    <mergeCell ref="A2:G2"/>
    <mergeCell ref="A3:G3"/>
    <mergeCell ref="F5:G5"/>
    <mergeCell ref="A63:G6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6.875" style="108" customWidth="1"/>
    <col min="2" max="2" width="49.625" style="107" customWidth="1"/>
    <col min="3" max="4" width="14.50390625" style="107" customWidth="1"/>
    <col min="5" max="5" width="12.875" style="107" customWidth="1"/>
    <col min="6" max="6" width="13.875" style="107" customWidth="1"/>
    <col min="7" max="7" width="15.50390625" style="107" customWidth="1"/>
    <col min="8" max="8" width="16.875" style="107" customWidth="1"/>
    <col min="9" max="16384" width="9.375" style="107" customWidth="1"/>
  </cols>
  <sheetData>
    <row r="1" spans="1:8" s="173" customFormat="1" ht="16.5" thickBot="1">
      <c r="A1" s="172"/>
      <c r="H1" s="366" t="s">
        <v>251</v>
      </c>
    </row>
    <row r="2" spans="1:8" s="131" customFormat="1" ht="26.25" customHeight="1">
      <c r="A2" s="795" t="s">
        <v>54</v>
      </c>
      <c r="B2" s="790" t="s">
        <v>59</v>
      </c>
      <c r="C2" s="795" t="s">
        <v>101</v>
      </c>
      <c r="D2" s="795" t="s">
        <v>102</v>
      </c>
      <c r="E2" s="174" t="s">
        <v>58</v>
      </c>
      <c r="F2" s="175"/>
      <c r="G2" s="175"/>
      <c r="H2" s="176"/>
    </row>
    <row r="3" spans="1:8" s="135" customFormat="1" ht="32.25" customHeight="1" thickBot="1">
      <c r="A3" s="796"/>
      <c r="B3" s="791"/>
      <c r="C3" s="791"/>
      <c r="D3" s="796"/>
      <c r="E3" s="132">
        <v>2010</v>
      </c>
      <c r="F3" s="133">
        <v>2011</v>
      </c>
      <c r="G3" s="133">
        <v>2012</v>
      </c>
      <c r="H3" s="134" t="s">
        <v>524</v>
      </c>
    </row>
    <row r="4" spans="1:8" s="141" customFormat="1" ht="12.75" customHeight="1" thickBot="1">
      <c r="A4" s="136">
        <v>1</v>
      </c>
      <c r="B4" s="137">
        <v>2</v>
      </c>
      <c r="C4" s="137">
        <v>3</v>
      </c>
      <c r="D4" s="138">
        <v>4</v>
      </c>
      <c r="E4" s="136">
        <v>5</v>
      </c>
      <c r="F4" s="138">
        <v>6</v>
      </c>
      <c r="G4" s="138">
        <v>7</v>
      </c>
      <c r="H4" s="139">
        <v>8</v>
      </c>
    </row>
    <row r="5" spans="1:8" ht="19.5" customHeight="1" thickBot="1">
      <c r="A5" s="142" t="s">
        <v>3</v>
      </c>
      <c r="B5" s="143" t="s">
        <v>60</v>
      </c>
      <c r="C5" s="177"/>
      <c r="D5" s="178"/>
      <c r="E5" s="179">
        <f>SUM(E6:E9)</f>
        <v>0</v>
      </c>
      <c r="F5" s="180">
        <f>SUM(F6:F9)</f>
        <v>48</v>
      </c>
      <c r="G5" s="180">
        <f>SUM(G6:G9)</f>
        <v>50</v>
      </c>
      <c r="H5" s="129">
        <f>SUM(H6:H9)</f>
        <v>2</v>
      </c>
    </row>
    <row r="6" spans="1:8" ht="19.5" customHeight="1">
      <c r="A6" s="150" t="s">
        <v>4</v>
      </c>
      <c r="B6" s="151" t="s">
        <v>649</v>
      </c>
      <c r="C6" s="181">
        <v>2010</v>
      </c>
      <c r="D6" s="152">
        <v>2013</v>
      </c>
      <c r="E6" s="154"/>
      <c r="F6" s="52">
        <v>48</v>
      </c>
      <c r="G6" s="52">
        <v>50</v>
      </c>
      <c r="H6" s="40">
        <v>2</v>
      </c>
    </row>
    <row r="7" spans="1:8" ht="19.5" customHeight="1">
      <c r="A7" s="150" t="s">
        <v>5</v>
      </c>
      <c r="B7" s="151" t="s">
        <v>56</v>
      </c>
      <c r="C7" s="181"/>
      <c r="D7" s="152"/>
      <c r="E7" s="154"/>
      <c r="F7" s="52"/>
      <c r="G7" s="52"/>
      <c r="H7" s="40"/>
    </row>
    <row r="8" spans="1:8" ht="19.5" customHeight="1">
      <c r="A8" s="150" t="s">
        <v>6</v>
      </c>
      <c r="B8" s="151" t="s">
        <v>56</v>
      </c>
      <c r="C8" s="181"/>
      <c r="D8" s="152"/>
      <c r="E8" s="154"/>
      <c r="F8" s="52"/>
      <c r="G8" s="52"/>
      <c r="H8" s="40"/>
    </row>
    <row r="9" spans="1:8" ht="19.5" customHeight="1" thickBot="1">
      <c r="A9" s="150" t="s">
        <v>7</v>
      </c>
      <c r="B9" s="151" t="s">
        <v>56</v>
      </c>
      <c r="C9" s="181"/>
      <c r="D9" s="152"/>
      <c r="E9" s="154"/>
      <c r="F9" s="52"/>
      <c r="G9" s="52"/>
      <c r="H9" s="40"/>
    </row>
    <row r="10" spans="1:8" ht="19.5" customHeight="1" thickBot="1">
      <c r="A10" s="142" t="s">
        <v>8</v>
      </c>
      <c r="B10" s="143" t="s">
        <v>61</v>
      </c>
      <c r="C10" s="177"/>
      <c r="D10" s="178"/>
      <c r="E10" s="179">
        <f>SUM(E11:E14)</f>
        <v>0</v>
      </c>
      <c r="F10" s="180">
        <f>SUM(F11:F14)</f>
        <v>0</v>
      </c>
      <c r="G10" s="180">
        <f>SUM(G11:G14)</f>
        <v>0</v>
      </c>
      <c r="H10" s="129">
        <f>SUM(H11:H14)</f>
        <v>0</v>
      </c>
    </row>
    <row r="11" spans="1:8" ht="19.5" customHeight="1">
      <c r="A11" s="150" t="s">
        <v>9</v>
      </c>
      <c r="B11" s="151" t="s">
        <v>56</v>
      </c>
      <c r="C11" s="181"/>
      <c r="D11" s="152"/>
      <c r="E11" s="154"/>
      <c r="F11" s="52"/>
      <c r="G11" s="52"/>
      <c r="H11" s="40"/>
    </row>
    <row r="12" spans="1:8" ht="19.5" customHeight="1">
      <c r="A12" s="150" t="s">
        <v>10</v>
      </c>
      <c r="B12" s="151" t="s">
        <v>56</v>
      </c>
      <c r="C12" s="181"/>
      <c r="D12" s="152"/>
      <c r="E12" s="154"/>
      <c r="F12" s="52"/>
      <c r="G12" s="52"/>
      <c r="H12" s="40"/>
    </row>
    <row r="13" spans="1:8" ht="19.5" customHeight="1">
      <c r="A13" s="150" t="s">
        <v>11</v>
      </c>
      <c r="B13" s="151" t="s">
        <v>56</v>
      </c>
      <c r="C13" s="181"/>
      <c r="D13" s="152"/>
      <c r="E13" s="154"/>
      <c r="F13" s="52"/>
      <c r="G13" s="52"/>
      <c r="H13" s="40"/>
    </row>
    <row r="14" spans="1:8" ht="19.5" customHeight="1" thickBot="1">
      <c r="A14" s="150" t="s">
        <v>12</v>
      </c>
      <c r="B14" s="151" t="s">
        <v>56</v>
      </c>
      <c r="C14" s="181"/>
      <c r="D14" s="152"/>
      <c r="E14" s="154"/>
      <c r="F14" s="52"/>
      <c r="G14" s="52"/>
      <c r="H14" s="40"/>
    </row>
    <row r="15" spans="1:8" ht="19.5" customHeight="1" thickBot="1">
      <c r="A15" s="142" t="s">
        <v>13</v>
      </c>
      <c r="B15" s="182" t="s">
        <v>57</v>
      </c>
      <c r="C15" s="229"/>
      <c r="D15" s="230"/>
      <c r="E15" s="179">
        <f>E5+E10</f>
        <v>0</v>
      </c>
      <c r="F15" s="180">
        <f>F5+F10</f>
        <v>48</v>
      </c>
      <c r="G15" s="180">
        <f>G5+G10</f>
        <v>50</v>
      </c>
      <c r="H15" s="129">
        <f>H5+H10</f>
        <v>2</v>
      </c>
    </row>
    <row r="16" ht="19.5" customHeight="1"/>
  </sheetData>
  <sheetProtection/>
  <mergeCells count="4">
    <mergeCell ref="A2:A3"/>
    <mergeCell ref="B2:B3"/>
    <mergeCell ref="C2:C3"/>
    <mergeCell ref="D2:D3"/>
  </mergeCells>
  <printOptions horizontalCentered="1"/>
  <pageMargins left="0.7874015748031497" right="0.7874015748031497" top="2.5590551181102366" bottom="0.3937007874015748" header="0.7874015748031497" footer="0.7874015748031497"/>
  <pageSetup horizontalDpi="300" verticalDpi="300" orientation="landscape" paperSize="9" scale="95" r:id="rId1"/>
  <headerFooter alignWithMargins="0">
    <oddHeader>&amp;C&amp;"Times New Roman CE,Félkövér"&amp;12Az  Önkormányzat átal nyújtott hitel és kölcsön alakulása
 lejárat és eszközök szerinti bontásban&amp;R&amp;"Times New Roman CE,Félkövér"15.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6.625" style="0" customWidth="1"/>
    <col min="2" max="2" width="46.50390625" style="0" customWidth="1"/>
    <col min="3" max="3" width="31.125" style="0" customWidth="1"/>
    <col min="4" max="4" width="16.875" style="0" customWidth="1"/>
  </cols>
  <sheetData>
    <row r="1" spans="3:4" ht="15.75" thickBot="1">
      <c r="C1" s="797"/>
      <c r="D1" s="797"/>
    </row>
    <row r="2" spans="1:4" ht="42.75" customHeight="1">
      <c r="A2" s="64" t="s">
        <v>54</v>
      </c>
      <c r="B2" s="65" t="s">
        <v>198</v>
      </c>
      <c r="C2" s="65" t="s">
        <v>199</v>
      </c>
      <c r="D2" s="66" t="s">
        <v>200</v>
      </c>
    </row>
    <row r="3" spans="1:4" ht="15.75" customHeight="1">
      <c r="A3" s="67" t="s">
        <v>3</v>
      </c>
      <c r="B3" s="72" t="s">
        <v>368</v>
      </c>
      <c r="C3" s="72" t="s">
        <v>369</v>
      </c>
      <c r="D3" s="73">
        <v>300</v>
      </c>
    </row>
    <row r="4" spans="1:4" ht="15.75" customHeight="1">
      <c r="A4" s="67" t="s">
        <v>4</v>
      </c>
      <c r="B4" s="72" t="s">
        <v>492</v>
      </c>
      <c r="C4" s="72" t="s">
        <v>369</v>
      </c>
      <c r="D4" s="73">
        <v>100</v>
      </c>
    </row>
    <row r="5" spans="1:4" ht="15.75" customHeight="1">
      <c r="A5" s="67" t="s">
        <v>5</v>
      </c>
      <c r="B5" s="291"/>
      <c r="C5" s="72"/>
      <c r="D5" s="73"/>
    </row>
    <row r="6" spans="1:4" ht="15.75" customHeight="1">
      <c r="A6" s="67" t="s">
        <v>6</v>
      </c>
      <c r="B6" s="72" t="s">
        <v>546</v>
      </c>
      <c r="C6" s="72" t="s">
        <v>369</v>
      </c>
      <c r="D6" s="73">
        <v>178</v>
      </c>
    </row>
    <row r="7" spans="1:4" ht="15.75" customHeight="1">
      <c r="A7" s="67" t="s">
        <v>7</v>
      </c>
      <c r="B7" s="72"/>
      <c r="C7" s="72"/>
      <c r="D7" s="73"/>
    </row>
    <row r="8" spans="1:4" ht="15.75" customHeight="1" thickBot="1">
      <c r="A8" s="649"/>
      <c r="B8" s="650" t="s">
        <v>31</v>
      </c>
      <c r="C8" s="650"/>
      <c r="D8" s="651">
        <f>SUM(D3:D7)</f>
        <v>578</v>
      </c>
    </row>
    <row r="9" spans="1:4" ht="15.75" customHeight="1">
      <c r="A9" s="652"/>
      <c r="B9" s="653"/>
      <c r="C9" s="653"/>
      <c r="D9" s="654"/>
    </row>
    <row r="10" spans="1:4" ht="15.75" customHeight="1">
      <c r="A10" s="652"/>
      <c r="B10" s="653"/>
      <c r="C10" s="653"/>
      <c r="D10" s="654"/>
    </row>
    <row r="11" spans="1:4" ht="15.75" customHeight="1">
      <c r="A11" s="652"/>
      <c r="B11" s="653"/>
      <c r="C11" s="653"/>
      <c r="D11" s="654"/>
    </row>
    <row r="12" spans="1:5" ht="15.75" customHeight="1">
      <c r="A12" s="652"/>
      <c r="B12" s="653"/>
      <c r="C12" s="653"/>
      <c r="D12" s="654"/>
      <c r="E12" s="609"/>
    </row>
    <row r="13" spans="1:5" ht="15.75" customHeight="1">
      <c r="A13" s="799"/>
      <c r="B13" s="799"/>
      <c r="C13" s="799"/>
      <c r="D13" s="799"/>
      <c r="E13" s="662"/>
    </row>
    <row r="14" spans="1:5" ht="31.5" customHeight="1">
      <c r="A14" s="663"/>
      <c r="B14" s="664"/>
      <c r="C14" s="653"/>
      <c r="D14" s="665"/>
      <c r="E14" s="666"/>
    </row>
    <row r="15" spans="1:5" ht="15.75" customHeight="1">
      <c r="A15" s="652"/>
      <c r="B15" s="653"/>
      <c r="C15" s="653"/>
      <c r="D15" s="654"/>
      <c r="E15" s="667"/>
    </row>
    <row r="16" spans="1:5" ht="15.75" customHeight="1">
      <c r="A16" s="652"/>
      <c r="B16" s="653"/>
      <c r="C16" s="653"/>
      <c r="D16" s="654"/>
      <c r="E16" s="667"/>
    </row>
    <row r="17" spans="1:4" ht="15.75" customHeight="1">
      <c r="A17" s="652"/>
      <c r="B17" s="653"/>
      <c r="C17" s="653"/>
      <c r="D17" s="654"/>
    </row>
    <row r="18" spans="1:4" ht="15.75" customHeight="1">
      <c r="A18" s="652"/>
      <c r="B18" s="653"/>
      <c r="C18" s="653"/>
      <c r="D18" s="654"/>
    </row>
    <row r="19" spans="1:4" ht="15.75" customHeight="1">
      <c r="A19" s="652"/>
      <c r="B19" s="653"/>
      <c r="C19" s="653"/>
      <c r="D19" s="654"/>
    </row>
    <row r="20" spans="1:4" ht="15.75" customHeight="1">
      <c r="A20" s="652"/>
      <c r="B20" s="653"/>
      <c r="C20" s="653"/>
      <c r="D20" s="654"/>
    </row>
    <row r="21" spans="1:4" ht="15.75" customHeight="1">
      <c r="A21" s="652"/>
      <c r="B21" s="653"/>
      <c r="C21" s="653"/>
      <c r="D21" s="654"/>
    </row>
    <row r="22" spans="1:4" ht="15.75" customHeight="1">
      <c r="A22" s="652"/>
      <c r="B22" s="653"/>
      <c r="C22" s="653"/>
      <c r="D22" s="654"/>
    </row>
    <row r="23" spans="1:4" ht="15.75" customHeight="1">
      <c r="A23" s="652"/>
      <c r="B23" s="653"/>
      <c r="C23" s="653"/>
      <c r="D23" s="654"/>
    </row>
    <row r="24" spans="1:4" ht="15.75" customHeight="1">
      <c r="A24" s="652"/>
      <c r="B24" s="653"/>
      <c r="C24" s="653"/>
      <c r="D24" s="654"/>
    </row>
    <row r="25" spans="1:4" ht="15.75" customHeight="1">
      <c r="A25" s="652"/>
      <c r="B25" s="653"/>
      <c r="C25" s="653"/>
      <c r="D25" s="654"/>
    </row>
    <row r="26" spans="1:4" ht="15.75" customHeight="1">
      <c r="A26" s="652"/>
      <c r="B26" s="653"/>
      <c r="C26" s="653"/>
      <c r="D26" s="654"/>
    </row>
    <row r="27" spans="1:4" ht="15.75" customHeight="1">
      <c r="A27" s="652"/>
      <c r="B27" s="653"/>
      <c r="C27" s="653"/>
      <c r="D27" s="654"/>
    </row>
    <row r="28" spans="1:4" ht="15.75" customHeight="1">
      <c r="A28" s="652"/>
      <c r="B28" s="653"/>
      <c r="C28" s="653"/>
      <c r="D28" s="654"/>
    </row>
    <row r="29" spans="1:4" ht="15.75" customHeight="1">
      <c r="A29" s="652"/>
      <c r="B29" s="653"/>
      <c r="C29" s="653"/>
      <c r="D29" s="654"/>
    </row>
    <row r="30" spans="1:4" ht="15.75" customHeight="1">
      <c r="A30" s="652"/>
      <c r="B30" s="653"/>
      <c r="C30" s="653"/>
      <c r="D30" s="654"/>
    </row>
    <row r="31" spans="1:4" ht="15.75" customHeight="1">
      <c r="A31" s="652"/>
      <c r="B31" s="653"/>
      <c r="C31" s="653"/>
      <c r="D31" s="654"/>
    </row>
    <row r="32" spans="1:4" ht="15.75" customHeight="1">
      <c r="A32" s="652"/>
      <c r="B32" s="653"/>
      <c r="C32" s="653"/>
      <c r="D32" s="655"/>
    </row>
    <row r="33" spans="1:4" ht="15.75" customHeight="1">
      <c r="A33" s="652"/>
      <c r="B33" s="653"/>
      <c r="C33" s="653"/>
      <c r="D33" s="655"/>
    </row>
    <row r="34" spans="1:4" ht="15.75" customHeight="1">
      <c r="A34" s="652"/>
      <c r="B34" s="653"/>
      <c r="C34" s="653"/>
      <c r="D34" s="655"/>
    </row>
    <row r="35" spans="1:4" ht="15.75" customHeight="1">
      <c r="A35" s="652"/>
      <c r="B35" s="653"/>
      <c r="C35" s="653"/>
      <c r="D35" s="655"/>
    </row>
    <row r="36" spans="1:4" ht="15.75" customHeight="1">
      <c r="A36" s="798"/>
      <c r="B36" s="798"/>
      <c r="C36" s="653"/>
      <c r="D36" s="656"/>
    </row>
  </sheetData>
  <sheetProtection/>
  <mergeCells count="3">
    <mergeCell ref="C1:D1"/>
    <mergeCell ref="A36:B36"/>
    <mergeCell ref="A13:D13"/>
  </mergeCells>
  <conditionalFormatting sqref="D36">
    <cfRule type="cellIs" priority="1" dxfId="1" operator="equal" stopIfTrue="1">
      <formula>0</formula>
    </cfRule>
  </conditionalFormatting>
  <printOptions horizontalCentered="1"/>
  <pageMargins left="0.3937007874015748" right="0.3937007874015748" top="1.5748031496062993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CE,Félkövér"2011. évi céljellegű támogatásokról&amp;R&amp;"Times New Roman CE,Félkövér"16. számú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43.50390625" style="122" customWidth="1"/>
    <col min="2" max="2" width="7.50390625" style="200" customWidth="1"/>
    <col min="3" max="5" width="14.875" style="122" customWidth="1"/>
    <col min="6" max="16384" width="9.375" style="122" customWidth="1"/>
  </cols>
  <sheetData>
    <row r="1" spans="4:5" ht="12.75">
      <c r="D1" s="800"/>
      <c r="E1" s="800"/>
    </row>
    <row r="3" spans="1:5" ht="15.75">
      <c r="A3" s="805" t="s">
        <v>384</v>
      </c>
      <c r="B3" s="805"/>
      <c r="C3" s="805"/>
      <c r="D3" s="805"/>
      <c r="E3" s="805"/>
    </row>
    <row r="4" spans="1:5" ht="15.75">
      <c r="A4" s="805" t="s">
        <v>667</v>
      </c>
      <c r="B4" s="805"/>
      <c r="C4" s="805"/>
      <c r="D4" s="805"/>
      <c r="E4" s="805"/>
    </row>
    <row r="5" spans="1:5" s="173" customFormat="1" ht="21.75" customHeight="1" thickBot="1">
      <c r="A5" s="172"/>
      <c r="B5" s="172"/>
      <c r="E5" s="130" t="s">
        <v>255</v>
      </c>
    </row>
    <row r="6" spans="1:5" s="189" customFormat="1" ht="25.5" customHeight="1">
      <c r="A6" s="185" t="s">
        <v>41</v>
      </c>
      <c r="B6" s="186" t="s">
        <v>154</v>
      </c>
      <c r="C6" s="187" t="s">
        <v>442</v>
      </c>
      <c r="D6" s="187" t="s">
        <v>491</v>
      </c>
      <c r="E6" s="188" t="s">
        <v>668</v>
      </c>
    </row>
    <row r="7" spans="1:5" s="189" customFormat="1" ht="12.75" customHeight="1" thickBot="1">
      <c r="A7" s="190">
        <v>1</v>
      </c>
      <c r="B7" s="63">
        <v>2</v>
      </c>
      <c r="C7" s="191">
        <v>3</v>
      </c>
      <c r="D7" s="191">
        <v>4</v>
      </c>
      <c r="E7" s="192">
        <v>5</v>
      </c>
    </row>
    <row r="8" spans="1:5" s="193" customFormat="1" ht="23.25" customHeight="1" thickBot="1">
      <c r="A8" s="801" t="s">
        <v>62</v>
      </c>
      <c r="B8" s="802"/>
      <c r="C8" s="802"/>
      <c r="D8" s="802"/>
      <c r="E8" s="803"/>
    </row>
    <row r="9" spans="1:5" s="3" customFormat="1" ht="45">
      <c r="A9" s="89" t="s">
        <v>155</v>
      </c>
      <c r="B9" s="49">
        <v>1</v>
      </c>
      <c r="C9" s="50">
        <v>2532</v>
      </c>
      <c r="D9" s="43">
        <v>2800</v>
      </c>
      <c r="E9" s="43">
        <v>3000</v>
      </c>
    </row>
    <row r="10" spans="1:5" s="3" customFormat="1" ht="12.75">
      <c r="A10" s="46" t="s">
        <v>63</v>
      </c>
      <c r="B10" s="51">
        <v>2</v>
      </c>
      <c r="C10" s="52">
        <v>24134</v>
      </c>
      <c r="D10" s="40">
        <v>25300</v>
      </c>
      <c r="E10" s="40">
        <v>26000</v>
      </c>
    </row>
    <row r="11" spans="1:5" s="3" customFormat="1" ht="22.5">
      <c r="A11" s="46" t="s">
        <v>64</v>
      </c>
      <c r="B11" s="51">
        <v>3</v>
      </c>
      <c r="C11" s="52">
        <v>14846</v>
      </c>
      <c r="D11" s="40">
        <v>15000</v>
      </c>
      <c r="E11" s="40">
        <v>15200</v>
      </c>
    </row>
    <row r="12" spans="1:5" s="3" customFormat="1" ht="22.5">
      <c r="A12" s="46" t="s">
        <v>157</v>
      </c>
      <c r="B12" s="51">
        <v>4</v>
      </c>
      <c r="C12" s="52"/>
      <c r="D12" s="40"/>
      <c r="E12" s="40"/>
    </row>
    <row r="13" spans="1:5" s="3" customFormat="1" ht="12.75">
      <c r="A13" s="46" t="s">
        <v>158</v>
      </c>
      <c r="B13" s="51">
        <v>5</v>
      </c>
      <c r="C13" s="52">
        <v>8794</v>
      </c>
      <c r="D13" s="40">
        <v>9000</v>
      </c>
      <c r="E13" s="40">
        <v>9200</v>
      </c>
    </row>
    <row r="14" spans="1:5" s="3" customFormat="1" ht="22.5">
      <c r="A14" s="46" t="s">
        <v>159</v>
      </c>
      <c r="B14" s="51">
        <v>6</v>
      </c>
      <c r="C14" s="52"/>
      <c r="D14" s="40"/>
      <c r="E14" s="40"/>
    </row>
    <row r="15" spans="1:5" s="3" customFormat="1" ht="22.5">
      <c r="A15" s="46" t="s">
        <v>65</v>
      </c>
      <c r="B15" s="51">
        <v>7</v>
      </c>
      <c r="C15" s="52"/>
      <c r="D15" s="40"/>
      <c r="E15" s="40"/>
    </row>
    <row r="16" spans="1:5" s="3" customFormat="1" ht="12.75">
      <c r="A16" s="46" t="s">
        <v>143</v>
      </c>
      <c r="B16" s="51">
        <v>8</v>
      </c>
      <c r="C16" s="52">
        <v>1290</v>
      </c>
      <c r="D16" s="40"/>
      <c r="E16" s="40"/>
    </row>
    <row r="17" spans="1:5" s="3" customFormat="1" ht="12.75">
      <c r="A17" s="46" t="s">
        <v>156</v>
      </c>
      <c r="B17" s="51">
        <v>9</v>
      </c>
      <c r="C17" s="52"/>
      <c r="D17" s="40"/>
      <c r="E17" s="40"/>
    </row>
    <row r="18" spans="1:5" s="3" customFormat="1" ht="23.25" thickBot="1">
      <c r="A18" s="47" t="s">
        <v>66</v>
      </c>
      <c r="B18" s="194">
        <v>10</v>
      </c>
      <c r="C18" s="53">
        <v>7003</v>
      </c>
      <c r="D18" s="42">
        <v>8100</v>
      </c>
      <c r="E18" s="42">
        <v>7700</v>
      </c>
    </row>
    <row r="19" spans="1:5" s="183" customFormat="1" ht="21" customHeight="1" thickBot="1">
      <c r="A19" s="81" t="s">
        <v>163</v>
      </c>
      <c r="B19" s="48">
        <v>11</v>
      </c>
      <c r="C19" s="180">
        <f>SUM(C9:C18)</f>
        <v>58599</v>
      </c>
      <c r="D19" s="129">
        <f>SUM(D9:D18)</f>
        <v>60200</v>
      </c>
      <c r="E19" s="129">
        <f>SUM(E9:E18)</f>
        <v>61100</v>
      </c>
    </row>
    <row r="20" spans="1:5" s="3" customFormat="1" ht="12.75">
      <c r="A20" s="45" t="s">
        <v>67</v>
      </c>
      <c r="B20" s="49">
        <v>12</v>
      </c>
      <c r="C20" s="50">
        <v>7157</v>
      </c>
      <c r="D20" s="43">
        <v>7200</v>
      </c>
      <c r="E20" s="43">
        <v>7300</v>
      </c>
    </row>
    <row r="21" spans="1:5" s="3" customFormat="1" ht="12.75">
      <c r="A21" s="46" t="s">
        <v>23</v>
      </c>
      <c r="B21" s="51">
        <v>13</v>
      </c>
      <c r="C21" s="52">
        <v>1674</v>
      </c>
      <c r="D21" s="40">
        <v>1700</v>
      </c>
      <c r="E21" s="40">
        <v>1750</v>
      </c>
    </row>
    <row r="22" spans="1:5" s="3" customFormat="1" ht="33.75">
      <c r="A22" s="46" t="s">
        <v>68</v>
      </c>
      <c r="B22" s="51">
        <v>14</v>
      </c>
      <c r="C22" s="52">
        <v>26196</v>
      </c>
      <c r="D22" s="40">
        <v>27500</v>
      </c>
      <c r="E22" s="40">
        <v>28000</v>
      </c>
    </row>
    <row r="23" spans="1:5" s="3" customFormat="1" ht="22.5">
      <c r="A23" s="46" t="s">
        <v>160</v>
      </c>
      <c r="B23" s="51">
        <v>15</v>
      </c>
      <c r="C23" s="52">
        <v>2838</v>
      </c>
      <c r="D23" s="40">
        <v>3000</v>
      </c>
      <c r="E23" s="40">
        <v>3200</v>
      </c>
    </row>
    <row r="24" spans="1:5" s="3" customFormat="1" ht="15.75" customHeight="1">
      <c r="A24" s="46" t="s">
        <v>161</v>
      </c>
      <c r="B24" s="51">
        <v>16</v>
      </c>
      <c r="C24" s="52">
        <v>20634</v>
      </c>
      <c r="D24" s="40">
        <v>20700</v>
      </c>
      <c r="E24" s="40">
        <v>20750</v>
      </c>
    </row>
    <row r="25" spans="1:5" s="3" customFormat="1" ht="15.75" customHeight="1">
      <c r="A25" s="46" t="s">
        <v>162</v>
      </c>
      <c r="B25" s="51">
        <v>17</v>
      </c>
      <c r="C25" s="52"/>
      <c r="D25" s="40"/>
      <c r="E25" s="40"/>
    </row>
    <row r="26" spans="1:5" s="3" customFormat="1" ht="15.75" customHeight="1">
      <c r="A26" s="46" t="s">
        <v>24</v>
      </c>
      <c r="B26" s="51">
        <v>18</v>
      </c>
      <c r="C26" s="52"/>
      <c r="D26" s="40"/>
      <c r="E26" s="40"/>
    </row>
    <row r="27" spans="1:5" s="3" customFormat="1" ht="15.75" customHeight="1">
      <c r="A27" s="46" t="s">
        <v>144</v>
      </c>
      <c r="B27" s="51">
        <v>19</v>
      </c>
      <c r="C27" s="52"/>
      <c r="D27" s="40"/>
      <c r="E27" s="40"/>
    </row>
    <row r="28" spans="1:5" s="3" customFormat="1" ht="12.75">
      <c r="A28" s="46" t="s">
        <v>145</v>
      </c>
      <c r="B28" s="51">
        <v>20</v>
      </c>
      <c r="C28" s="52"/>
      <c r="D28" s="40"/>
      <c r="E28" s="40"/>
    </row>
    <row r="29" spans="1:5" s="3" customFormat="1" ht="14.25" customHeight="1">
      <c r="A29" s="46" t="s">
        <v>25</v>
      </c>
      <c r="B29" s="51">
        <v>21</v>
      </c>
      <c r="C29" s="52"/>
      <c r="D29" s="40"/>
      <c r="E29" s="40"/>
    </row>
    <row r="30" spans="1:5" s="3" customFormat="1" ht="14.25" customHeight="1">
      <c r="A30" s="47" t="s">
        <v>146</v>
      </c>
      <c r="B30" s="51">
        <v>22</v>
      </c>
      <c r="C30" s="53"/>
      <c r="D30" s="42"/>
      <c r="E30" s="42"/>
    </row>
    <row r="31" spans="1:5" s="3" customFormat="1" ht="15.75" customHeight="1" thickBot="1">
      <c r="A31" s="54" t="s">
        <v>26</v>
      </c>
      <c r="B31" s="55">
        <v>23</v>
      </c>
      <c r="C31" s="56">
        <v>100</v>
      </c>
      <c r="D31" s="44">
        <v>100</v>
      </c>
      <c r="E31" s="44">
        <v>100</v>
      </c>
    </row>
    <row r="32" spans="1:5" s="196" customFormat="1" ht="20.25" customHeight="1" thickBot="1">
      <c r="A32" s="406" t="s">
        <v>164</v>
      </c>
      <c r="B32" s="407">
        <v>24</v>
      </c>
      <c r="C32" s="408">
        <f>SUM(C20:C31)</f>
        <v>58599</v>
      </c>
      <c r="D32" s="408">
        <f>SUM(D20:D31)</f>
        <v>60200</v>
      </c>
      <c r="E32" s="408">
        <f>SUM(E20:E31)</f>
        <v>61100</v>
      </c>
    </row>
    <row r="33" spans="1:5" s="196" customFormat="1" ht="20.25" customHeight="1">
      <c r="A33" s="403"/>
      <c r="B33" s="404"/>
      <c r="C33" s="405"/>
      <c r="D33" s="405"/>
      <c r="E33" s="405"/>
    </row>
    <row r="34" spans="1:5" s="196" customFormat="1" ht="20.25" customHeight="1">
      <c r="A34" s="403"/>
      <c r="B34" s="404"/>
      <c r="C34" s="405"/>
      <c r="D34" s="405"/>
      <c r="E34" s="405"/>
    </row>
    <row r="35" spans="1:5" s="193" customFormat="1" ht="24.75" customHeight="1" thickBot="1">
      <c r="A35" s="804" t="s">
        <v>69</v>
      </c>
      <c r="B35" s="804"/>
      <c r="C35" s="804"/>
      <c r="D35" s="804"/>
      <c r="E35" s="804"/>
    </row>
    <row r="36" spans="1:5" s="3" customFormat="1" ht="34.5" thickBot="1">
      <c r="A36" s="428" t="s">
        <v>165</v>
      </c>
      <c r="B36" s="429">
        <v>25</v>
      </c>
      <c r="C36" s="187" t="s">
        <v>419</v>
      </c>
      <c r="D36" s="187" t="s">
        <v>442</v>
      </c>
      <c r="E36" s="188" t="s">
        <v>491</v>
      </c>
    </row>
    <row r="37" spans="1:5" s="3" customFormat="1" ht="22.5">
      <c r="A37" s="45" t="s">
        <v>166</v>
      </c>
      <c r="B37" s="57">
        <v>26</v>
      </c>
      <c r="C37" s="50">
        <v>709</v>
      </c>
      <c r="D37" s="43">
        <v>750</v>
      </c>
      <c r="E37" s="43">
        <v>800</v>
      </c>
    </row>
    <row r="38" spans="1:5" s="3" customFormat="1" ht="12.75">
      <c r="A38" s="45" t="s">
        <v>70</v>
      </c>
      <c r="B38" s="57">
        <v>27</v>
      </c>
      <c r="C38" s="50"/>
      <c r="D38" s="43"/>
      <c r="E38" s="43"/>
    </row>
    <row r="39" spans="1:5" s="3" customFormat="1" ht="22.5">
      <c r="A39" s="46" t="s">
        <v>167</v>
      </c>
      <c r="B39" s="58">
        <v>28</v>
      </c>
      <c r="C39" s="52"/>
      <c r="D39" s="40"/>
      <c r="E39" s="40"/>
    </row>
    <row r="40" spans="1:5" s="3" customFormat="1" ht="12.75">
      <c r="A40" s="46" t="s">
        <v>168</v>
      </c>
      <c r="B40" s="57">
        <v>29</v>
      </c>
      <c r="C40" s="52">
        <v>3375</v>
      </c>
      <c r="D40" s="40">
        <v>3500</v>
      </c>
      <c r="E40" s="40">
        <v>4000</v>
      </c>
    </row>
    <row r="41" spans="1:5" s="3" customFormat="1" ht="12.75">
      <c r="A41" s="46" t="s">
        <v>169</v>
      </c>
      <c r="B41" s="58">
        <v>30</v>
      </c>
      <c r="C41" s="52"/>
      <c r="D41" s="40"/>
      <c r="E41" s="40"/>
    </row>
    <row r="42" spans="1:5" s="3" customFormat="1" ht="12.75">
      <c r="A42" s="46" t="s">
        <v>71</v>
      </c>
      <c r="B42" s="57">
        <v>31</v>
      </c>
      <c r="C42" s="52"/>
      <c r="D42" s="40"/>
      <c r="E42" s="40"/>
    </row>
    <row r="43" spans="1:5" s="3" customFormat="1" ht="22.5">
      <c r="A43" s="46" t="s">
        <v>420</v>
      </c>
      <c r="B43" s="58">
        <v>32</v>
      </c>
      <c r="C43" s="52">
        <v>2500</v>
      </c>
      <c r="D43" s="40"/>
      <c r="E43" s="40"/>
    </row>
    <row r="44" spans="1:5" s="3" customFormat="1" ht="22.5">
      <c r="A44" s="46" t="s">
        <v>72</v>
      </c>
      <c r="B44" s="57">
        <v>33</v>
      </c>
      <c r="C44" s="52"/>
      <c r="D44" s="40"/>
      <c r="E44" s="40"/>
    </row>
    <row r="45" spans="1:5" s="3" customFormat="1" ht="12.75">
      <c r="A45" s="46" t="s">
        <v>422</v>
      </c>
      <c r="B45" s="58">
        <v>34</v>
      </c>
      <c r="C45" s="52"/>
      <c r="D45" s="40"/>
      <c r="E45" s="40"/>
    </row>
    <row r="46" spans="1:5" s="3" customFormat="1" ht="12.75">
      <c r="A46" s="46" t="s">
        <v>147</v>
      </c>
      <c r="B46" s="57">
        <v>35</v>
      </c>
      <c r="C46" s="52"/>
      <c r="D46" s="40"/>
      <c r="E46" s="40"/>
    </row>
    <row r="47" spans="1:5" s="3" customFormat="1" ht="23.25" thickBot="1">
      <c r="A47" s="47" t="s">
        <v>73</v>
      </c>
      <c r="B47" s="59">
        <v>36</v>
      </c>
      <c r="C47" s="53">
        <v>38187</v>
      </c>
      <c r="D47" s="42"/>
      <c r="E47" s="42"/>
    </row>
    <row r="48" spans="1:5" s="3" customFormat="1" ht="24.75" thickBot="1">
      <c r="A48" s="81" t="s">
        <v>170</v>
      </c>
      <c r="B48" s="60">
        <v>37</v>
      </c>
      <c r="C48" s="180">
        <f>SUM(C36:C47)</f>
        <v>44771</v>
      </c>
      <c r="D48" s="129">
        <f>SUM(D36:D47)</f>
        <v>4250</v>
      </c>
      <c r="E48" s="129">
        <f>SUM(E36:E47)</f>
        <v>4800</v>
      </c>
    </row>
    <row r="49" spans="1:5" s="3" customFormat="1" ht="12.75">
      <c r="A49" s="45" t="s">
        <v>421</v>
      </c>
      <c r="B49" s="57">
        <v>38</v>
      </c>
      <c r="C49" s="50">
        <v>24450</v>
      </c>
      <c r="D49" s="43"/>
      <c r="E49" s="43"/>
    </row>
    <row r="50" spans="1:5" s="3" customFormat="1" ht="12.75">
      <c r="A50" s="46" t="s">
        <v>74</v>
      </c>
      <c r="B50" s="58">
        <v>39</v>
      </c>
      <c r="C50" s="52">
        <v>13668</v>
      </c>
      <c r="D50" s="40">
        <v>4250</v>
      </c>
      <c r="E50" s="40">
        <v>4800</v>
      </c>
    </row>
    <row r="51" spans="1:5" s="3" customFormat="1" ht="22.5">
      <c r="A51" s="46" t="s">
        <v>109</v>
      </c>
      <c r="B51" s="58">
        <v>40</v>
      </c>
      <c r="C51" s="52"/>
      <c r="D51" s="40"/>
      <c r="E51" s="40"/>
    </row>
    <row r="52" spans="1:5" s="3" customFormat="1" ht="22.5">
      <c r="A52" s="46" t="s">
        <v>171</v>
      </c>
      <c r="B52" s="58">
        <v>41</v>
      </c>
      <c r="C52" s="52"/>
      <c r="D52" s="40"/>
      <c r="E52" s="40"/>
    </row>
    <row r="53" spans="1:5" s="3" customFormat="1" ht="12.75">
      <c r="A53" s="46" t="s">
        <v>172</v>
      </c>
      <c r="B53" s="58">
        <v>42</v>
      </c>
      <c r="C53" s="52">
        <v>1000</v>
      </c>
      <c r="D53" s="40"/>
      <c r="E53" s="40"/>
    </row>
    <row r="54" spans="1:5" s="3" customFormat="1" ht="12.75">
      <c r="A54" s="46" t="s">
        <v>173</v>
      </c>
      <c r="B54" s="58">
        <v>43</v>
      </c>
      <c r="C54" s="52"/>
      <c r="D54" s="40"/>
      <c r="E54" s="40"/>
    </row>
    <row r="55" spans="1:5" s="3" customFormat="1" ht="12.75">
      <c r="A55" s="46" t="s">
        <v>148</v>
      </c>
      <c r="B55" s="58">
        <v>44</v>
      </c>
      <c r="C55" s="52"/>
      <c r="D55" s="40"/>
      <c r="E55" s="40"/>
    </row>
    <row r="56" spans="1:5" s="3" customFormat="1" ht="12.75">
      <c r="A56" s="46" t="s">
        <v>149</v>
      </c>
      <c r="B56" s="58">
        <v>45</v>
      </c>
      <c r="C56" s="52"/>
      <c r="D56" s="40"/>
      <c r="E56" s="40"/>
    </row>
    <row r="57" spans="1:5" s="3" customFormat="1" ht="12.75">
      <c r="A57" s="46" t="s">
        <v>150</v>
      </c>
      <c r="B57" s="58">
        <v>46</v>
      </c>
      <c r="C57" s="52"/>
      <c r="D57" s="40"/>
      <c r="E57" s="40"/>
    </row>
    <row r="58" spans="1:5" s="3" customFormat="1" ht="12.75">
      <c r="A58" s="47" t="s">
        <v>151</v>
      </c>
      <c r="B58" s="59">
        <v>47</v>
      </c>
      <c r="C58" s="53"/>
      <c r="D58" s="42"/>
      <c r="E58" s="42"/>
    </row>
    <row r="59" spans="1:5" s="3" customFormat="1" ht="13.5" thickBot="1">
      <c r="A59" s="54" t="s">
        <v>26</v>
      </c>
      <c r="B59" s="61">
        <v>48</v>
      </c>
      <c r="C59" s="56">
        <v>5653</v>
      </c>
      <c r="D59" s="44"/>
      <c r="E59" s="44"/>
    </row>
    <row r="60" spans="1:5" s="193" customFormat="1" ht="24.75" thickBot="1">
      <c r="A60" s="78" t="s">
        <v>174</v>
      </c>
      <c r="B60" s="62">
        <v>49</v>
      </c>
      <c r="C60" s="197">
        <f>SUM(C49:C59)</f>
        <v>44771</v>
      </c>
      <c r="D60" s="198">
        <f>SUM(D49:D59)</f>
        <v>4250</v>
      </c>
      <c r="E60" s="198">
        <f>SUM(E49:E59)</f>
        <v>4800</v>
      </c>
    </row>
    <row r="61" spans="1:5" s="199" customFormat="1" ht="16.5" thickBot="1">
      <c r="A61" s="78" t="s">
        <v>175</v>
      </c>
      <c r="B61" s="62">
        <v>50</v>
      </c>
      <c r="C61" s="197">
        <f>C19+C48</f>
        <v>103370</v>
      </c>
      <c r="D61" s="198">
        <f>D19+D48</f>
        <v>64450</v>
      </c>
      <c r="E61" s="198">
        <f>E19+E48</f>
        <v>65900</v>
      </c>
    </row>
    <row r="62" spans="1:5" s="199" customFormat="1" ht="16.5" thickBot="1">
      <c r="A62" s="79" t="s">
        <v>176</v>
      </c>
      <c r="B62" s="63">
        <v>51</v>
      </c>
      <c r="C62" s="195">
        <f>C32+C60</f>
        <v>103370</v>
      </c>
      <c r="D62" s="184">
        <f>D32+D60</f>
        <v>64450</v>
      </c>
      <c r="E62" s="184">
        <f>E32+E60</f>
        <v>65900</v>
      </c>
    </row>
  </sheetData>
  <sheetProtection/>
  <mergeCells count="5">
    <mergeCell ref="D1:E1"/>
    <mergeCell ref="A8:E8"/>
    <mergeCell ref="A35:E35"/>
    <mergeCell ref="A3:E3"/>
    <mergeCell ref="A4:E4"/>
  </mergeCells>
  <printOptions horizontalCentered="1"/>
  <pageMargins left="0.5905511811023623" right="0.5905511811023623" top="1.3779527559055118" bottom="0.7874015748031497" header="0.7874015748031497" footer="0.7874015748031497"/>
  <pageSetup horizontalDpi="300" verticalDpi="300" orientation="portrait" paperSize="9" scale="95" r:id="rId1"/>
  <headerFooter alignWithMargins="0">
    <oddHeader>&amp;L&amp;11 &amp;C&amp;"Times New Roman CE,Félkövér"&amp;12 Önkormányzat
2011. évi költségvetése&amp;R&amp;"Times New Roman CE,Félkövér"18. számú melléklet</oddHeader>
  </headerFooter>
  <rowBreaks count="1" manualBreakCount="1">
    <brk id="3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P25"/>
  <sheetViews>
    <sheetView zoomScale="110" zoomScaleNormal="110" zoomScalePageLayoutView="0" workbookViewId="0" topLeftCell="A1">
      <selection activeCell="O16" sqref="O16"/>
    </sheetView>
  </sheetViews>
  <sheetFormatPr defaultColWidth="9.00390625" defaultRowHeight="12.75"/>
  <cols>
    <col min="1" max="1" width="5.625" style="204" customWidth="1"/>
    <col min="2" max="2" width="28.125" style="219" customWidth="1"/>
    <col min="3" max="4" width="9.00390625" style="219" customWidth="1"/>
    <col min="5" max="5" width="9.50390625" style="219" customWidth="1"/>
    <col min="6" max="6" width="8.875" style="219" customWidth="1"/>
    <col min="7" max="7" width="8.625" style="219" customWidth="1"/>
    <col min="8" max="8" width="8.875" style="219" customWidth="1"/>
    <col min="9" max="9" width="8.125" style="219" customWidth="1"/>
    <col min="10" max="14" width="9.50390625" style="219" customWidth="1"/>
    <col min="15" max="15" width="12.625" style="204" customWidth="1"/>
    <col min="16" max="16" width="10.375" style="219" bestFit="1" customWidth="1"/>
    <col min="17" max="16384" width="9.375" style="219" customWidth="1"/>
  </cols>
  <sheetData>
    <row r="1" ht="6.75" customHeight="1" thickBot="1"/>
    <row r="2" spans="1:15" s="204" customFormat="1" ht="36" customHeight="1" thickBot="1">
      <c r="A2" s="201" t="s">
        <v>1</v>
      </c>
      <c r="B2" s="202" t="s">
        <v>41</v>
      </c>
      <c r="C2" s="202" t="s">
        <v>75</v>
      </c>
      <c r="D2" s="202" t="s">
        <v>76</v>
      </c>
      <c r="E2" s="202" t="s">
        <v>77</v>
      </c>
      <c r="F2" s="202" t="s">
        <v>78</v>
      </c>
      <c r="G2" s="202" t="s">
        <v>79</v>
      </c>
      <c r="H2" s="202" t="s">
        <v>80</v>
      </c>
      <c r="I2" s="202" t="s">
        <v>81</v>
      </c>
      <c r="J2" s="202" t="s">
        <v>82</v>
      </c>
      <c r="K2" s="202" t="s">
        <v>83</v>
      </c>
      <c r="L2" s="202" t="s">
        <v>84</v>
      </c>
      <c r="M2" s="202" t="s">
        <v>85</v>
      </c>
      <c r="N2" s="202" t="s">
        <v>86</v>
      </c>
      <c r="O2" s="203" t="s">
        <v>31</v>
      </c>
    </row>
    <row r="3" spans="1:15" s="206" customFormat="1" ht="15" customHeight="1">
      <c r="A3" s="633" t="s">
        <v>3</v>
      </c>
      <c r="B3" s="806" t="s">
        <v>32</v>
      </c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8"/>
    </row>
    <row r="4" spans="1:15" s="211" customFormat="1" ht="13.5" customHeight="1">
      <c r="A4" s="208">
        <v>2</v>
      </c>
      <c r="B4" s="209" t="s">
        <v>104</v>
      </c>
      <c r="C4" s="210">
        <v>1448</v>
      </c>
      <c r="D4" s="210">
        <v>1448</v>
      </c>
      <c r="E4" s="210">
        <v>9729</v>
      </c>
      <c r="F4" s="210">
        <v>1448</v>
      </c>
      <c r="G4" s="210">
        <v>5589</v>
      </c>
      <c r="H4" s="210">
        <v>1448</v>
      </c>
      <c r="I4" s="210">
        <v>1448</v>
      </c>
      <c r="J4" s="210">
        <v>1448</v>
      </c>
      <c r="K4" s="210">
        <v>9729</v>
      </c>
      <c r="L4" s="210">
        <v>1448</v>
      </c>
      <c r="M4" s="210">
        <v>1448</v>
      </c>
      <c r="N4" s="210">
        <v>5590</v>
      </c>
      <c r="O4" s="634">
        <f>SUM(C4:N4)</f>
        <v>42221</v>
      </c>
    </row>
    <row r="5" spans="1:15" s="211" customFormat="1" ht="13.5" customHeight="1">
      <c r="A5" s="208">
        <v>3</v>
      </c>
      <c r="B5" s="212" t="s">
        <v>105</v>
      </c>
      <c r="C5" s="210">
        <v>624</v>
      </c>
      <c r="D5" s="210">
        <v>624</v>
      </c>
      <c r="E5" s="210">
        <v>624</v>
      </c>
      <c r="F5" s="210">
        <v>624</v>
      </c>
      <c r="G5" s="210">
        <v>624</v>
      </c>
      <c r="H5" s="210">
        <v>624</v>
      </c>
      <c r="I5" s="210">
        <v>624</v>
      </c>
      <c r="J5" s="210">
        <v>624</v>
      </c>
      <c r="K5" s="210">
        <v>624</v>
      </c>
      <c r="L5" s="210">
        <v>624</v>
      </c>
      <c r="M5" s="210">
        <v>624</v>
      </c>
      <c r="N5" s="210">
        <v>627</v>
      </c>
      <c r="O5" s="634">
        <f aca="true" t="shared" si="0" ref="O5:O11">SUM(C5:N5)</f>
        <v>7491</v>
      </c>
    </row>
    <row r="6" spans="1:15" s="211" customFormat="1" ht="13.5" customHeight="1">
      <c r="A6" s="208">
        <v>4</v>
      </c>
      <c r="B6" s="209" t="s">
        <v>177</v>
      </c>
      <c r="C6" s="210"/>
      <c r="D6" s="210"/>
      <c r="E6" s="210">
        <v>1158</v>
      </c>
      <c r="F6" s="210"/>
      <c r="G6" s="210"/>
      <c r="H6" s="210">
        <v>1158</v>
      </c>
      <c r="I6" s="210"/>
      <c r="J6" s="210"/>
      <c r="K6" s="210">
        <v>1158</v>
      </c>
      <c r="L6" s="210"/>
      <c r="M6" s="210"/>
      <c r="N6" s="210">
        <v>1156</v>
      </c>
      <c r="O6" s="634">
        <f t="shared" si="0"/>
        <v>4630</v>
      </c>
    </row>
    <row r="7" spans="1:15" s="211" customFormat="1" ht="13.5" customHeight="1">
      <c r="A7" s="208">
        <v>5</v>
      </c>
      <c r="B7" s="209" t="s">
        <v>670</v>
      </c>
      <c r="C7" s="210">
        <v>4</v>
      </c>
      <c r="D7" s="210">
        <v>4</v>
      </c>
      <c r="E7" s="210">
        <v>4</v>
      </c>
      <c r="F7" s="210">
        <v>4</v>
      </c>
      <c r="G7" s="210">
        <v>4</v>
      </c>
      <c r="H7" s="210">
        <v>4</v>
      </c>
      <c r="I7" s="210">
        <v>4</v>
      </c>
      <c r="J7" s="210">
        <v>4</v>
      </c>
      <c r="K7" s="210">
        <v>4</v>
      </c>
      <c r="L7" s="210">
        <v>4</v>
      </c>
      <c r="M7" s="210">
        <v>4</v>
      </c>
      <c r="N7" s="210">
        <v>4</v>
      </c>
      <c r="O7" s="634">
        <f t="shared" si="0"/>
        <v>48</v>
      </c>
    </row>
    <row r="8" spans="1:15" s="211" customFormat="1" ht="13.5" customHeight="1">
      <c r="A8" s="208">
        <v>6</v>
      </c>
      <c r="B8" s="209" t="s">
        <v>423</v>
      </c>
      <c r="C8" s="210"/>
      <c r="D8" s="210"/>
      <c r="E8" s="210"/>
      <c r="F8" s="210"/>
      <c r="G8" s="210"/>
      <c r="H8" s="210"/>
      <c r="I8" s="210"/>
      <c r="J8" s="210">
        <v>2500</v>
      </c>
      <c r="K8" s="210"/>
      <c r="L8" s="210"/>
      <c r="M8" s="210"/>
      <c r="N8" s="210"/>
      <c r="O8" s="634">
        <f t="shared" si="0"/>
        <v>2500</v>
      </c>
    </row>
    <row r="9" spans="1:15" s="211" customFormat="1" ht="13.5" customHeight="1">
      <c r="A9" s="208">
        <v>7</v>
      </c>
      <c r="B9" s="209" t="s">
        <v>106</v>
      </c>
      <c r="C9" s="210">
        <v>45190</v>
      </c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634">
        <f t="shared" si="0"/>
        <v>45190</v>
      </c>
    </row>
    <row r="10" spans="1:15" s="211" customFormat="1" ht="13.5" customHeight="1">
      <c r="A10" s="208">
        <v>8</v>
      </c>
      <c r="B10" s="209" t="s">
        <v>254</v>
      </c>
      <c r="C10" s="210"/>
      <c r="D10" s="210"/>
      <c r="E10" s="210"/>
      <c r="F10" s="210"/>
      <c r="G10" s="210"/>
      <c r="H10" s="210"/>
      <c r="I10" s="210">
        <v>0</v>
      </c>
      <c r="J10" s="210"/>
      <c r="K10" s="210">
        <v>1290</v>
      </c>
      <c r="L10" s="210"/>
      <c r="M10" s="210"/>
      <c r="N10" s="210"/>
      <c r="O10" s="634">
        <f>SUM(C10:N10)</f>
        <v>1290</v>
      </c>
    </row>
    <row r="11" spans="1:16" s="211" customFormat="1" ht="13.5" customHeight="1" thickBot="1">
      <c r="A11" s="207">
        <v>9</v>
      </c>
      <c r="B11" s="214" t="s">
        <v>107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634">
        <f t="shared" si="0"/>
        <v>0</v>
      </c>
      <c r="P11" s="628"/>
    </row>
    <row r="12" spans="1:15" s="206" customFormat="1" ht="15.75" customHeight="1" thickBot="1">
      <c r="A12" s="205" t="s">
        <v>12</v>
      </c>
      <c r="B12" s="80" t="s">
        <v>152</v>
      </c>
      <c r="C12" s="216">
        <f aca="true" t="shared" si="1" ref="C12:N12">SUM(C4:C11)</f>
        <v>47266</v>
      </c>
      <c r="D12" s="216">
        <f t="shared" si="1"/>
        <v>2076</v>
      </c>
      <c r="E12" s="216">
        <f t="shared" si="1"/>
        <v>11515</v>
      </c>
      <c r="F12" s="216">
        <f t="shared" si="1"/>
        <v>2076</v>
      </c>
      <c r="G12" s="216">
        <f t="shared" si="1"/>
        <v>6217</v>
      </c>
      <c r="H12" s="216">
        <f t="shared" si="1"/>
        <v>3234</v>
      </c>
      <c r="I12" s="216">
        <f t="shared" si="1"/>
        <v>2076</v>
      </c>
      <c r="J12" s="216">
        <f t="shared" si="1"/>
        <v>4576</v>
      </c>
      <c r="K12" s="216">
        <f t="shared" si="1"/>
        <v>12805</v>
      </c>
      <c r="L12" s="216">
        <f t="shared" si="1"/>
        <v>2076</v>
      </c>
      <c r="M12" s="216">
        <f t="shared" si="1"/>
        <v>2076</v>
      </c>
      <c r="N12" s="216">
        <f t="shared" si="1"/>
        <v>7377</v>
      </c>
      <c r="O12" s="217">
        <f>SUM(C12:N12)</f>
        <v>103370</v>
      </c>
    </row>
    <row r="13" spans="1:15" s="206" customFormat="1" ht="15" customHeight="1" thickBot="1">
      <c r="A13" s="205" t="s">
        <v>13</v>
      </c>
      <c r="B13" s="809" t="s">
        <v>34</v>
      </c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0"/>
      <c r="O13" s="811"/>
    </row>
    <row r="14" spans="1:15" s="211" customFormat="1" ht="13.5" customHeight="1" thickBot="1">
      <c r="A14" s="629" t="s">
        <v>14</v>
      </c>
      <c r="B14" s="630" t="s">
        <v>43</v>
      </c>
      <c r="C14" s="631">
        <v>601</v>
      </c>
      <c r="D14" s="631">
        <v>596</v>
      </c>
      <c r="E14" s="631">
        <v>596</v>
      </c>
      <c r="F14" s="631">
        <v>596</v>
      </c>
      <c r="G14" s="631">
        <v>596</v>
      </c>
      <c r="H14" s="631">
        <v>596</v>
      </c>
      <c r="I14" s="631">
        <v>596</v>
      </c>
      <c r="J14" s="631">
        <v>596</v>
      </c>
      <c r="K14" s="631">
        <v>596</v>
      </c>
      <c r="L14" s="631">
        <v>596</v>
      </c>
      <c r="M14" s="631">
        <v>596</v>
      </c>
      <c r="N14" s="631">
        <v>596</v>
      </c>
      <c r="O14" s="632">
        <f>SUM(C14:N14)</f>
        <v>7157</v>
      </c>
    </row>
    <row r="15" spans="1:15" s="211" customFormat="1" ht="13.5" customHeight="1" thickBot="1">
      <c r="A15" s="208">
        <v>13</v>
      </c>
      <c r="B15" s="209" t="s">
        <v>87</v>
      </c>
      <c r="C15" s="210">
        <v>140</v>
      </c>
      <c r="D15" s="210">
        <v>140</v>
      </c>
      <c r="E15" s="210">
        <v>140</v>
      </c>
      <c r="F15" s="210">
        <v>140</v>
      </c>
      <c r="G15" s="210">
        <v>140</v>
      </c>
      <c r="H15" s="210">
        <v>140</v>
      </c>
      <c r="I15" s="210">
        <v>140</v>
      </c>
      <c r="J15" s="210">
        <v>140</v>
      </c>
      <c r="K15" s="210">
        <v>140</v>
      </c>
      <c r="L15" s="210">
        <v>140</v>
      </c>
      <c r="M15" s="210">
        <v>140</v>
      </c>
      <c r="N15" s="210">
        <v>134</v>
      </c>
      <c r="O15" s="632">
        <f aca="true" t="shared" si="2" ref="O15:O24">SUM(C15:N15)</f>
        <v>1674</v>
      </c>
    </row>
    <row r="16" spans="1:15" s="211" customFormat="1" ht="13.5" customHeight="1" thickBot="1">
      <c r="A16" s="208">
        <v>14</v>
      </c>
      <c r="B16" s="209" t="s">
        <v>35</v>
      </c>
      <c r="C16" s="210">
        <v>2300</v>
      </c>
      <c r="D16" s="721">
        <v>2300</v>
      </c>
      <c r="E16" s="210">
        <v>2300</v>
      </c>
      <c r="F16" s="210">
        <v>1961</v>
      </c>
      <c r="G16" s="210">
        <v>1961</v>
      </c>
      <c r="H16" s="210">
        <v>1961</v>
      </c>
      <c r="I16" s="210">
        <v>2300</v>
      </c>
      <c r="J16" s="210">
        <v>2300</v>
      </c>
      <c r="K16" s="210">
        <v>1961</v>
      </c>
      <c r="L16" s="210">
        <v>1961</v>
      </c>
      <c r="M16" s="210">
        <v>2300</v>
      </c>
      <c r="N16" s="210">
        <v>2591</v>
      </c>
      <c r="O16" s="632">
        <f t="shared" si="2"/>
        <v>26196</v>
      </c>
    </row>
    <row r="17" spans="1:15" s="211" customFormat="1" ht="13.5" customHeight="1" thickBot="1">
      <c r="A17" s="208">
        <v>15</v>
      </c>
      <c r="B17" s="209" t="s">
        <v>113</v>
      </c>
      <c r="C17" s="210">
        <v>335</v>
      </c>
      <c r="D17" s="210">
        <v>400</v>
      </c>
      <c r="E17" s="210">
        <v>300</v>
      </c>
      <c r="F17" s="210"/>
      <c r="G17" s="210"/>
      <c r="H17" s="210">
        <v>23650</v>
      </c>
      <c r="I17" s="210"/>
      <c r="J17" s="210"/>
      <c r="K17" s="210">
        <v>13333</v>
      </c>
      <c r="L17" s="210"/>
      <c r="M17" s="210"/>
      <c r="N17" s="210">
        <v>100</v>
      </c>
      <c r="O17" s="632">
        <f t="shared" si="2"/>
        <v>38118</v>
      </c>
    </row>
    <row r="18" spans="1:15" s="211" customFormat="1" ht="13.5" customHeight="1" thickBot="1">
      <c r="A18" s="208">
        <v>16</v>
      </c>
      <c r="B18" s="209" t="s">
        <v>253</v>
      </c>
      <c r="C18" s="210"/>
      <c r="D18" s="210"/>
      <c r="E18" s="210">
        <v>100</v>
      </c>
      <c r="F18" s="210">
        <v>65</v>
      </c>
      <c r="G18" s="210">
        <v>150</v>
      </c>
      <c r="H18" s="210"/>
      <c r="I18" s="210"/>
      <c r="J18" s="210">
        <v>30</v>
      </c>
      <c r="K18" s="210"/>
      <c r="L18" s="210">
        <v>150</v>
      </c>
      <c r="M18" s="210">
        <v>178</v>
      </c>
      <c r="N18" s="210"/>
      <c r="O18" s="632">
        <f t="shared" si="2"/>
        <v>673</v>
      </c>
    </row>
    <row r="19" spans="1:15" s="211" customFormat="1" ht="13.5" customHeight="1" thickBot="1">
      <c r="A19" s="208">
        <v>17</v>
      </c>
      <c r="B19" s="209" t="s">
        <v>189</v>
      </c>
      <c r="C19" s="210">
        <v>1837</v>
      </c>
      <c r="D19" s="210">
        <v>1708</v>
      </c>
      <c r="E19" s="210">
        <v>1708</v>
      </c>
      <c r="F19" s="210">
        <v>1708</v>
      </c>
      <c r="G19" s="210">
        <v>1708</v>
      </c>
      <c r="H19" s="210">
        <v>1708</v>
      </c>
      <c r="I19" s="210">
        <v>1708</v>
      </c>
      <c r="J19" s="210">
        <v>2708</v>
      </c>
      <c r="K19" s="210">
        <v>1708</v>
      </c>
      <c r="L19" s="210">
        <v>1708</v>
      </c>
      <c r="M19" s="210">
        <v>1708</v>
      </c>
      <c r="N19" s="210">
        <v>1717</v>
      </c>
      <c r="O19" s="632">
        <f t="shared" si="2"/>
        <v>21634</v>
      </c>
    </row>
    <row r="20" spans="1:15" s="211" customFormat="1" ht="13.5" customHeight="1" thickBot="1">
      <c r="A20" s="208">
        <v>19</v>
      </c>
      <c r="B20" s="209" t="s">
        <v>252</v>
      </c>
      <c r="C20" s="210">
        <v>180</v>
      </c>
      <c r="D20" s="210">
        <v>180</v>
      </c>
      <c r="E20" s="210">
        <v>180</v>
      </c>
      <c r="F20" s="210">
        <v>180</v>
      </c>
      <c r="G20" s="210">
        <v>180</v>
      </c>
      <c r="H20" s="210">
        <v>180</v>
      </c>
      <c r="I20" s="210">
        <v>180</v>
      </c>
      <c r="J20" s="210">
        <v>180</v>
      </c>
      <c r="K20" s="210">
        <v>180</v>
      </c>
      <c r="L20" s="210">
        <v>180</v>
      </c>
      <c r="M20" s="210">
        <v>180</v>
      </c>
      <c r="N20" s="210">
        <v>185</v>
      </c>
      <c r="O20" s="632">
        <f t="shared" si="2"/>
        <v>2165</v>
      </c>
    </row>
    <row r="21" spans="1:15" s="211" customFormat="1" ht="13.5" customHeight="1" thickBot="1">
      <c r="A21" s="208">
        <v>19</v>
      </c>
      <c r="B21" s="209" t="s">
        <v>26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>
        <v>5753</v>
      </c>
      <c r="O21" s="632">
        <f t="shared" si="2"/>
        <v>5753</v>
      </c>
    </row>
    <row r="22" spans="1:15" s="211" customFormat="1" ht="13.5" customHeight="1" thickBot="1">
      <c r="A22" s="208">
        <v>20</v>
      </c>
      <c r="B22" s="209" t="s">
        <v>458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632">
        <f t="shared" si="2"/>
        <v>0</v>
      </c>
    </row>
    <row r="23" spans="1:16" s="211" customFormat="1" ht="13.5" customHeight="1" thickBot="1">
      <c r="A23" s="208">
        <v>21</v>
      </c>
      <c r="B23" s="209" t="s">
        <v>551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632">
        <f t="shared" si="2"/>
        <v>0</v>
      </c>
      <c r="P23" s="628"/>
    </row>
    <row r="24" spans="1:16" s="211" customFormat="1" ht="13.5" customHeight="1" thickBot="1">
      <c r="A24" s="208">
        <v>22</v>
      </c>
      <c r="B24" s="209" t="s">
        <v>38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632">
        <f t="shared" si="2"/>
        <v>0</v>
      </c>
      <c r="P24" s="628"/>
    </row>
    <row r="25" spans="1:15" s="206" customFormat="1" ht="15.75" customHeight="1" thickBot="1">
      <c r="A25" s="218">
        <v>23</v>
      </c>
      <c r="B25" s="80" t="s">
        <v>153</v>
      </c>
      <c r="C25" s="216">
        <f aca="true" t="shared" si="3" ref="C25:N25">SUM(C14:C24)</f>
        <v>5393</v>
      </c>
      <c r="D25" s="216">
        <f t="shared" si="3"/>
        <v>5324</v>
      </c>
      <c r="E25" s="216">
        <f t="shared" si="3"/>
        <v>5324</v>
      </c>
      <c r="F25" s="216">
        <f t="shared" si="3"/>
        <v>4650</v>
      </c>
      <c r="G25" s="216">
        <f t="shared" si="3"/>
        <v>4735</v>
      </c>
      <c r="H25" s="216">
        <f t="shared" si="3"/>
        <v>28235</v>
      </c>
      <c r="I25" s="216">
        <f t="shared" si="3"/>
        <v>4924</v>
      </c>
      <c r="J25" s="216">
        <f t="shared" si="3"/>
        <v>5954</v>
      </c>
      <c r="K25" s="216">
        <f t="shared" si="3"/>
        <v>17918</v>
      </c>
      <c r="L25" s="216">
        <f t="shared" si="3"/>
        <v>4735</v>
      </c>
      <c r="M25" s="216">
        <f t="shared" si="3"/>
        <v>5102</v>
      </c>
      <c r="N25" s="216">
        <f t="shared" si="3"/>
        <v>11076</v>
      </c>
      <c r="O25" s="217">
        <f>SUM(C25:N25)</f>
        <v>103370</v>
      </c>
    </row>
  </sheetData>
  <sheetProtection/>
  <mergeCells count="2">
    <mergeCell ref="B3:O3"/>
    <mergeCell ref="B13:O13"/>
  </mergeCells>
  <printOptions horizontalCentered="1"/>
  <pageMargins left="0.7874015748031497" right="0.7874015748031497" top="1.4960629921259843" bottom="0.984251968503937" header="0.7874015748031497" footer="0.7874015748031497"/>
  <pageSetup horizontalDpi="600" verticalDpi="600" orientation="landscape" paperSize="9" scale="90" r:id="rId1"/>
  <headerFooter alignWithMargins="0">
    <oddHeader>&amp;C Mogyorósbánya Község Önkormányzat
Likviditási ütemterv
2011. évre&amp;R20. számú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5.875" style="204" customWidth="1"/>
    <col min="2" max="2" width="39.375" style="219" customWidth="1"/>
    <col min="3" max="14" width="8.875" style="219" customWidth="1"/>
    <col min="15" max="15" width="12.125" style="204" customWidth="1"/>
    <col min="16" max="16384" width="9.375" style="219" customWidth="1"/>
  </cols>
  <sheetData>
    <row r="1" spans="1:15" s="204" customFormat="1" ht="30" customHeight="1" thickBot="1">
      <c r="A1" s="221" t="s">
        <v>1</v>
      </c>
      <c r="B1" s="222" t="s">
        <v>88</v>
      </c>
      <c r="C1" s="223" t="s">
        <v>75</v>
      </c>
      <c r="D1" s="224" t="s">
        <v>76</v>
      </c>
      <c r="E1" s="224" t="s">
        <v>77</v>
      </c>
      <c r="F1" s="224" t="s">
        <v>78</v>
      </c>
      <c r="G1" s="224" t="s">
        <v>79</v>
      </c>
      <c r="H1" s="224" t="s">
        <v>80</v>
      </c>
      <c r="I1" s="224" t="s">
        <v>81</v>
      </c>
      <c r="J1" s="224" t="s">
        <v>82</v>
      </c>
      <c r="K1" s="224" t="s">
        <v>83</v>
      </c>
      <c r="L1" s="224" t="s">
        <v>84</v>
      </c>
      <c r="M1" s="224" t="s">
        <v>85</v>
      </c>
      <c r="N1" s="225" t="s">
        <v>86</v>
      </c>
      <c r="O1" s="226" t="s">
        <v>31</v>
      </c>
    </row>
    <row r="2" spans="1:15" s="204" customFormat="1" ht="15.75">
      <c r="A2" s="231" t="s">
        <v>3</v>
      </c>
      <c r="B2" s="232" t="s">
        <v>227</v>
      </c>
      <c r="C2" s="233">
        <v>837</v>
      </c>
      <c r="D2" s="213">
        <v>827</v>
      </c>
      <c r="E2" s="213">
        <v>827</v>
      </c>
      <c r="F2" s="213">
        <v>827</v>
      </c>
      <c r="G2" s="213">
        <v>827</v>
      </c>
      <c r="H2" s="213">
        <v>827</v>
      </c>
      <c r="I2" s="213">
        <v>827</v>
      </c>
      <c r="J2" s="213">
        <v>827</v>
      </c>
      <c r="K2" s="213">
        <v>827</v>
      </c>
      <c r="L2" s="213">
        <v>827</v>
      </c>
      <c r="M2" s="213">
        <v>827</v>
      </c>
      <c r="N2" s="213">
        <v>832</v>
      </c>
      <c r="O2" s="234">
        <f>SUM(C2:N2)</f>
        <v>9939</v>
      </c>
    </row>
    <row r="3" spans="1:15" ht="15.75">
      <c r="A3" s="235" t="s">
        <v>4</v>
      </c>
      <c r="B3" s="236" t="s">
        <v>394</v>
      </c>
      <c r="C3" s="237">
        <v>1000</v>
      </c>
      <c r="D3" s="237">
        <v>881</v>
      </c>
      <c r="E3" s="237">
        <v>881</v>
      </c>
      <c r="F3" s="237">
        <v>881</v>
      </c>
      <c r="G3" s="237">
        <v>881</v>
      </c>
      <c r="H3" s="237">
        <v>881</v>
      </c>
      <c r="I3" s="237">
        <v>881</v>
      </c>
      <c r="J3" s="237">
        <v>881</v>
      </c>
      <c r="K3" s="237">
        <v>881</v>
      </c>
      <c r="L3" s="237">
        <v>881</v>
      </c>
      <c r="M3" s="237">
        <v>881</v>
      </c>
      <c r="N3" s="237">
        <v>885</v>
      </c>
      <c r="O3" s="239">
        <f aca="true" t="shared" si="0" ref="O3:O10">SUM(C3:N3)</f>
        <v>10695</v>
      </c>
    </row>
    <row r="4" spans="1:15" ht="15.75">
      <c r="A4" s="235" t="s">
        <v>5</v>
      </c>
      <c r="B4" s="236" t="s">
        <v>646</v>
      </c>
      <c r="C4" s="237"/>
      <c r="D4" s="210"/>
      <c r="E4" s="210"/>
      <c r="F4" s="210"/>
      <c r="G4" s="210"/>
      <c r="H4" s="210"/>
      <c r="I4" s="210"/>
      <c r="J4" s="210"/>
      <c r="K4" s="210"/>
      <c r="L4" s="210"/>
      <c r="M4" s="210">
        <v>178</v>
      </c>
      <c r="N4" s="238"/>
      <c r="O4" s="239">
        <f t="shared" si="0"/>
        <v>178</v>
      </c>
    </row>
    <row r="5" spans="1:15" ht="15.75">
      <c r="A5" s="235" t="s">
        <v>6</v>
      </c>
      <c r="B5" s="236" t="s">
        <v>644</v>
      </c>
      <c r="C5" s="237"/>
      <c r="D5" s="210"/>
      <c r="E5" s="210"/>
      <c r="F5" s="210"/>
      <c r="G5" s="210">
        <v>150</v>
      </c>
      <c r="H5" s="210"/>
      <c r="I5" s="210"/>
      <c r="J5" s="210"/>
      <c r="K5" s="210"/>
      <c r="L5" s="210">
        <v>150</v>
      </c>
      <c r="M5" s="210"/>
      <c r="N5" s="210"/>
      <c r="O5" s="239">
        <f t="shared" si="0"/>
        <v>300</v>
      </c>
    </row>
    <row r="6" spans="1:15" ht="15.75">
      <c r="A6" s="235" t="s">
        <v>7</v>
      </c>
      <c r="B6" s="236" t="s">
        <v>645</v>
      </c>
      <c r="C6" s="237"/>
      <c r="D6" s="210"/>
      <c r="E6" s="210">
        <v>100</v>
      </c>
      <c r="F6" s="210"/>
      <c r="G6" s="210"/>
      <c r="H6" s="210"/>
      <c r="I6" s="210"/>
      <c r="J6" s="210"/>
      <c r="K6" s="210"/>
      <c r="L6" s="210"/>
      <c r="M6" s="210"/>
      <c r="N6" s="238"/>
      <c r="O6" s="239">
        <f t="shared" si="0"/>
        <v>100</v>
      </c>
    </row>
    <row r="7" spans="1:15" ht="15.75">
      <c r="A7" s="235" t="s">
        <v>8</v>
      </c>
      <c r="B7" s="236"/>
      <c r="C7" s="237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38"/>
      <c r="O7" s="239">
        <f t="shared" si="0"/>
        <v>0</v>
      </c>
    </row>
    <row r="8" spans="1:15" ht="15.75">
      <c r="A8" s="235" t="s">
        <v>9</v>
      </c>
      <c r="B8" s="236"/>
      <c r="C8" s="237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38"/>
      <c r="O8" s="239">
        <f t="shared" si="0"/>
        <v>0</v>
      </c>
    </row>
    <row r="9" spans="1:15" ht="15.75">
      <c r="A9" s="235" t="s">
        <v>10</v>
      </c>
      <c r="B9" s="236"/>
      <c r="C9" s="237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38"/>
      <c r="O9" s="239">
        <f t="shared" si="0"/>
        <v>0</v>
      </c>
    </row>
    <row r="10" spans="1:15" ht="15.75">
      <c r="A10" s="235" t="s">
        <v>11</v>
      </c>
      <c r="B10" s="236"/>
      <c r="C10" s="237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38"/>
      <c r="O10" s="239">
        <f t="shared" si="0"/>
        <v>0</v>
      </c>
    </row>
    <row r="11" spans="1:15" ht="15.75">
      <c r="A11" s="240" t="s">
        <v>12</v>
      </c>
      <c r="B11" s="236"/>
      <c r="C11" s="237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38"/>
      <c r="O11" s="239">
        <f aca="true" t="shared" si="1" ref="O11:O18">SUM(C11:N11)</f>
        <v>0</v>
      </c>
    </row>
    <row r="12" spans="1:15" s="204" customFormat="1" ht="15.75">
      <c r="A12" s="240" t="s">
        <v>13</v>
      </c>
      <c r="B12" s="236"/>
      <c r="C12" s="237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38"/>
      <c r="O12" s="239">
        <f t="shared" si="1"/>
        <v>0</v>
      </c>
    </row>
    <row r="13" spans="1:15" s="204" customFormat="1" ht="15.75">
      <c r="A13" s="240" t="s">
        <v>14</v>
      </c>
      <c r="B13" s="236"/>
      <c r="C13" s="237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38"/>
      <c r="O13" s="239">
        <f t="shared" si="1"/>
        <v>0</v>
      </c>
    </row>
    <row r="14" spans="1:15" ht="15.75">
      <c r="A14" s="240" t="s">
        <v>15</v>
      </c>
      <c r="B14" s="236"/>
      <c r="C14" s="237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38"/>
      <c r="O14" s="239">
        <f t="shared" si="1"/>
        <v>0</v>
      </c>
    </row>
    <row r="15" spans="1:15" ht="15.75">
      <c r="A15" s="240" t="s">
        <v>16</v>
      </c>
      <c r="B15" s="236"/>
      <c r="C15" s="237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38"/>
      <c r="O15" s="239">
        <f t="shared" si="1"/>
        <v>0</v>
      </c>
    </row>
    <row r="16" spans="1:15" ht="15.75">
      <c r="A16" s="240" t="s">
        <v>17</v>
      </c>
      <c r="B16" s="236"/>
      <c r="C16" s="237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38"/>
      <c r="O16" s="239">
        <f t="shared" si="1"/>
        <v>0</v>
      </c>
    </row>
    <row r="17" spans="1:15" ht="16.5" thickBot="1">
      <c r="A17" s="240" t="s">
        <v>18</v>
      </c>
      <c r="B17" s="236"/>
      <c r="C17" s="237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38"/>
      <c r="O17" s="239">
        <f t="shared" si="1"/>
        <v>0</v>
      </c>
    </row>
    <row r="18" spans="1:15" s="204" customFormat="1" ht="16.5" thickBot="1">
      <c r="A18" s="241" t="s">
        <v>19</v>
      </c>
      <c r="B18" s="242" t="s">
        <v>31</v>
      </c>
      <c r="C18" s="243">
        <f aca="true" t="shared" si="2" ref="C18:N18">SUM(C2:C17)</f>
        <v>1837</v>
      </c>
      <c r="D18" s="216">
        <f t="shared" si="2"/>
        <v>1708</v>
      </c>
      <c r="E18" s="216">
        <f t="shared" si="2"/>
        <v>1808</v>
      </c>
      <c r="F18" s="216">
        <f t="shared" si="2"/>
        <v>1708</v>
      </c>
      <c r="G18" s="216">
        <f t="shared" si="2"/>
        <v>1858</v>
      </c>
      <c r="H18" s="216">
        <f t="shared" si="2"/>
        <v>1708</v>
      </c>
      <c r="I18" s="216">
        <f t="shared" si="2"/>
        <v>1708</v>
      </c>
      <c r="J18" s="216">
        <f t="shared" si="2"/>
        <v>1708</v>
      </c>
      <c r="K18" s="216">
        <f t="shared" si="2"/>
        <v>1708</v>
      </c>
      <c r="L18" s="216">
        <f t="shared" si="2"/>
        <v>1858</v>
      </c>
      <c r="M18" s="216">
        <f t="shared" si="2"/>
        <v>1886</v>
      </c>
      <c r="N18" s="244">
        <f t="shared" si="2"/>
        <v>1717</v>
      </c>
      <c r="O18" s="245">
        <f t="shared" si="1"/>
        <v>21212</v>
      </c>
    </row>
    <row r="19" spans="1:15" ht="15.75">
      <c r="A19" s="220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0"/>
    </row>
    <row r="20" ht="15.75">
      <c r="A20" s="220"/>
    </row>
  </sheetData>
  <sheetProtection/>
  <printOptions horizontalCentered="1"/>
  <pageMargins left="0.3937007874015748" right="0.3937007874015748" top="2.36220472440944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CE,Félkövér"&amp;12Mogyorósbánya Község Önkormányzat
2011. évi költségvetése
Pénzellátási terve
2011. évre&amp;R&amp;"Times New Roman CE,Félkövér"19. számú melléklete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1:J54"/>
  <sheetViews>
    <sheetView zoomScalePageLayoutView="0" workbookViewId="0" topLeftCell="A1">
      <selection activeCell="P3" sqref="P3"/>
    </sheetView>
  </sheetViews>
  <sheetFormatPr defaultColWidth="9.00390625" defaultRowHeight="12.75"/>
  <cols>
    <col min="1" max="1" width="7.00390625" style="0" customWidth="1"/>
    <col min="3" max="3" width="11.50390625" style="0" customWidth="1"/>
    <col min="4" max="4" width="41.875" style="0" customWidth="1"/>
    <col min="5" max="5" width="15.125" style="0" customWidth="1"/>
    <col min="6" max="6" width="11.625" style="0" customWidth="1"/>
    <col min="7" max="7" width="10.50390625" style="0" customWidth="1"/>
    <col min="8" max="8" width="11.50390625" style="0" customWidth="1"/>
    <col min="9" max="9" width="21.50390625" style="0" customWidth="1"/>
    <col min="10" max="10" width="0.12890625" style="0" hidden="1" customWidth="1"/>
  </cols>
  <sheetData>
    <row r="1" spans="5:9" ht="15.75">
      <c r="E1" s="600"/>
      <c r="F1" s="602" t="s">
        <v>436</v>
      </c>
      <c r="G1" s="602"/>
      <c r="H1" s="602"/>
      <c r="I1" s="602"/>
    </row>
    <row r="2" spans="3:5" ht="12.75">
      <c r="C2" s="812"/>
      <c r="D2" s="812"/>
      <c r="E2" s="812"/>
    </row>
    <row r="3" spans="2:10" ht="15.75">
      <c r="B3" s="818" t="s">
        <v>248</v>
      </c>
      <c r="C3" s="818"/>
      <c r="D3" s="818"/>
      <c r="E3" s="818"/>
      <c r="F3" s="818"/>
      <c r="G3" s="483"/>
      <c r="H3" s="483"/>
      <c r="I3" s="483"/>
      <c r="J3" s="483"/>
    </row>
    <row r="4" spans="2:10" ht="15.75">
      <c r="B4" s="729" t="s">
        <v>556</v>
      </c>
      <c r="C4" s="729"/>
      <c r="D4" s="729"/>
      <c r="E4" s="729"/>
      <c r="F4" s="729"/>
      <c r="G4" s="483"/>
      <c r="H4" s="483"/>
      <c r="I4" s="483"/>
      <c r="J4" s="483"/>
    </row>
    <row r="6" spans="3:5" ht="18">
      <c r="C6" s="381"/>
      <c r="D6" s="381"/>
      <c r="E6" s="381"/>
    </row>
    <row r="7" spans="2:10" ht="15.75">
      <c r="B7" s="745" t="s">
        <v>641</v>
      </c>
      <c r="C7" s="745"/>
      <c r="D7" s="745"/>
      <c r="E7" s="745"/>
      <c r="F7" s="745"/>
      <c r="G7" s="601"/>
      <c r="H7" s="601"/>
      <c r="I7" s="601"/>
      <c r="J7" s="601"/>
    </row>
    <row r="8" spans="3:5" ht="13.5" customHeight="1">
      <c r="C8" s="381"/>
      <c r="D8" s="381"/>
      <c r="E8" s="381"/>
    </row>
    <row r="9" spans="2:9" ht="15.75">
      <c r="B9" s="382" t="s">
        <v>380</v>
      </c>
      <c r="C9" s="606" t="s">
        <v>381</v>
      </c>
      <c r="D9" s="819" t="s">
        <v>382</v>
      </c>
      <c r="E9" s="819"/>
      <c r="F9" s="604"/>
      <c r="G9" s="604"/>
      <c r="H9" s="604"/>
      <c r="I9" s="604"/>
    </row>
    <row r="10" spans="2:5" ht="12.75" customHeight="1">
      <c r="B10" s="605">
        <v>1</v>
      </c>
      <c r="C10" s="607" t="s">
        <v>493</v>
      </c>
      <c r="D10" s="813" t="s">
        <v>462</v>
      </c>
      <c r="E10" s="813"/>
    </row>
    <row r="11" spans="2:5" ht="13.5" customHeight="1">
      <c r="B11" s="291"/>
      <c r="C11" s="607" t="s">
        <v>494</v>
      </c>
      <c r="D11" s="813" t="s">
        <v>463</v>
      </c>
      <c r="E11" s="813"/>
    </row>
    <row r="12" spans="2:5" ht="10.5" customHeight="1">
      <c r="B12" s="291"/>
      <c r="C12" s="607" t="s">
        <v>495</v>
      </c>
      <c r="D12" s="813" t="s">
        <v>464</v>
      </c>
      <c r="E12" s="813"/>
    </row>
    <row r="13" spans="2:5" ht="12.75" customHeight="1">
      <c r="B13" s="291"/>
      <c r="C13" s="607" t="s">
        <v>496</v>
      </c>
      <c r="D13" s="813" t="s">
        <v>522</v>
      </c>
      <c r="E13" s="813"/>
    </row>
    <row r="14" spans="2:5" ht="12.75">
      <c r="B14" s="291"/>
      <c r="C14" s="607" t="s">
        <v>178</v>
      </c>
      <c r="D14" s="813" t="s">
        <v>467</v>
      </c>
      <c r="E14" s="813"/>
    </row>
    <row r="15" spans="2:5" ht="12.75">
      <c r="B15" s="291"/>
      <c r="C15" s="607" t="s">
        <v>497</v>
      </c>
      <c r="D15" s="813" t="s">
        <v>487</v>
      </c>
      <c r="E15" s="813"/>
    </row>
    <row r="16" spans="2:5" ht="12.75">
      <c r="B16" s="291"/>
      <c r="C16" s="607" t="s">
        <v>498</v>
      </c>
      <c r="D16" s="813" t="s">
        <v>468</v>
      </c>
      <c r="E16" s="813"/>
    </row>
    <row r="17" spans="2:5" ht="12.75">
      <c r="B17" s="291"/>
      <c r="C17" s="607" t="s">
        <v>499</v>
      </c>
      <c r="D17" s="813" t="s">
        <v>469</v>
      </c>
      <c r="E17" s="813"/>
    </row>
    <row r="18" spans="2:5" ht="12.75">
      <c r="B18" s="291"/>
      <c r="C18" s="607" t="s">
        <v>500</v>
      </c>
      <c r="D18" s="813" t="s">
        <v>470</v>
      </c>
      <c r="E18" s="813"/>
    </row>
    <row r="19" spans="2:5" ht="12.75">
      <c r="B19" s="291"/>
      <c r="C19" s="607" t="s">
        <v>501</v>
      </c>
      <c r="D19" s="813" t="s">
        <v>471</v>
      </c>
      <c r="E19" s="813"/>
    </row>
    <row r="20" spans="2:5" ht="12.75">
      <c r="B20" s="291"/>
      <c r="C20" s="607" t="s">
        <v>502</v>
      </c>
      <c r="D20" s="813" t="s">
        <v>472</v>
      </c>
      <c r="E20" s="813"/>
    </row>
    <row r="21" spans="2:5" ht="12.75">
      <c r="B21" s="291"/>
      <c r="C21" s="607" t="s">
        <v>503</v>
      </c>
      <c r="D21" s="813" t="s">
        <v>473</v>
      </c>
      <c r="E21" s="813"/>
    </row>
    <row r="22" spans="2:5" ht="12.75">
      <c r="B22" s="291"/>
      <c r="C22" s="607" t="s">
        <v>504</v>
      </c>
      <c r="D22" s="813" t="s">
        <v>474</v>
      </c>
      <c r="E22" s="813"/>
    </row>
    <row r="23" spans="2:5" ht="12.75">
      <c r="B23" s="291"/>
      <c r="C23" s="607" t="s">
        <v>505</v>
      </c>
      <c r="D23" s="813" t="s">
        <v>475</v>
      </c>
      <c r="E23" s="813"/>
    </row>
    <row r="24" spans="2:5" ht="12.75">
      <c r="B24" s="291"/>
      <c r="C24" s="607" t="s">
        <v>506</v>
      </c>
      <c r="D24" s="813" t="s">
        <v>476</v>
      </c>
      <c r="E24" s="813"/>
    </row>
    <row r="25" spans="2:5" ht="12.75">
      <c r="B25" s="291"/>
      <c r="C25" s="607" t="s">
        <v>507</v>
      </c>
      <c r="D25" s="813" t="s">
        <v>477</v>
      </c>
      <c r="E25" s="813"/>
    </row>
    <row r="26" spans="2:5" ht="12.75">
      <c r="B26" s="291"/>
      <c r="C26" s="607" t="s">
        <v>508</v>
      </c>
      <c r="D26" s="813" t="s">
        <v>520</v>
      </c>
      <c r="E26" s="813"/>
    </row>
    <row r="27" spans="2:5" ht="12.75">
      <c r="B27" s="291"/>
      <c r="C27" s="607" t="s">
        <v>509</v>
      </c>
      <c r="D27" s="813" t="s">
        <v>479</v>
      </c>
      <c r="E27" s="813"/>
    </row>
    <row r="28" spans="2:5" ht="12.75">
      <c r="B28" s="291"/>
      <c r="C28" s="607" t="s">
        <v>510</v>
      </c>
      <c r="D28" s="813" t="s">
        <v>480</v>
      </c>
      <c r="E28" s="813"/>
    </row>
    <row r="29" spans="2:5" ht="12.75">
      <c r="B29" s="291"/>
      <c r="C29" s="607" t="s">
        <v>511</v>
      </c>
      <c r="D29" s="813" t="s">
        <v>519</v>
      </c>
      <c r="E29" s="813"/>
    </row>
    <row r="30" spans="2:5" ht="12.75">
      <c r="B30" s="291"/>
      <c r="C30" s="607" t="s">
        <v>512</v>
      </c>
      <c r="D30" s="816" t="s">
        <v>535</v>
      </c>
      <c r="E30" s="817"/>
    </row>
    <row r="31" spans="2:5" ht="12.75">
      <c r="B31" s="291"/>
      <c r="C31" s="607" t="s">
        <v>513</v>
      </c>
      <c r="D31" s="813" t="s">
        <v>521</v>
      </c>
      <c r="E31" s="813"/>
    </row>
    <row r="32" spans="2:5" ht="12.75">
      <c r="B32" s="291"/>
      <c r="C32" s="607" t="s">
        <v>514</v>
      </c>
      <c r="D32" s="814" t="s">
        <v>538</v>
      </c>
      <c r="E32" s="815"/>
    </row>
    <row r="33" spans="2:5" ht="12.75">
      <c r="B33" s="291"/>
      <c r="C33" s="607" t="s">
        <v>515</v>
      </c>
      <c r="D33" s="813" t="s">
        <v>483</v>
      </c>
      <c r="E33" s="813"/>
    </row>
    <row r="34" spans="2:5" ht="12.75">
      <c r="B34" s="291"/>
      <c r="C34" s="607" t="s">
        <v>516</v>
      </c>
      <c r="D34" s="813" t="s">
        <v>525</v>
      </c>
      <c r="E34" s="813"/>
    </row>
    <row r="35" spans="2:5" ht="12.75">
      <c r="B35" s="291"/>
      <c r="C35" s="607" t="s">
        <v>528</v>
      </c>
      <c r="D35" s="813" t="s">
        <v>484</v>
      </c>
      <c r="E35" s="813"/>
    </row>
    <row r="36" spans="2:5" ht="12.75">
      <c r="B36" s="291"/>
      <c r="C36" s="607" t="s">
        <v>541</v>
      </c>
      <c r="D36" s="813" t="s">
        <v>485</v>
      </c>
      <c r="E36" s="813"/>
    </row>
    <row r="37" spans="2:5" ht="12.75">
      <c r="B37" s="291"/>
      <c r="C37" s="607" t="s">
        <v>542</v>
      </c>
      <c r="D37" s="813" t="s">
        <v>523</v>
      </c>
      <c r="E37" s="813"/>
    </row>
    <row r="38" spans="2:5" ht="12.75">
      <c r="B38" s="291"/>
      <c r="C38" s="607"/>
      <c r="D38" s="826"/>
      <c r="E38" s="827"/>
    </row>
    <row r="39" spans="2:5" ht="12.75">
      <c r="B39" s="605">
        <v>2</v>
      </c>
      <c r="C39" s="607" t="s">
        <v>517</v>
      </c>
      <c r="D39" s="813" t="s">
        <v>518</v>
      </c>
      <c r="E39" s="813"/>
    </row>
    <row r="41" spans="5:6" ht="12.75">
      <c r="E41" s="758" t="s">
        <v>437</v>
      </c>
      <c r="F41" s="758"/>
    </row>
    <row r="43" spans="2:9" ht="15.75">
      <c r="B43" s="729" t="s">
        <v>642</v>
      </c>
      <c r="C43" s="729"/>
      <c r="D43" s="729"/>
      <c r="E43" s="729"/>
      <c r="F43" s="729"/>
      <c r="G43" s="483"/>
      <c r="H43" s="483"/>
      <c r="I43" s="483"/>
    </row>
    <row r="44" ht="13.5" thickBot="1"/>
    <row r="45" spans="2:9" ht="18" customHeight="1">
      <c r="B45" s="820" t="s">
        <v>41</v>
      </c>
      <c r="C45" s="821"/>
      <c r="D45" s="822"/>
      <c r="E45" s="443" t="s">
        <v>438</v>
      </c>
      <c r="F45" s="443" t="s">
        <v>440</v>
      </c>
      <c r="G45" s="609"/>
      <c r="H45" s="609"/>
      <c r="I45" s="609"/>
    </row>
    <row r="46" spans="2:10" ht="18" customHeight="1" thickBot="1">
      <c r="B46" s="823"/>
      <c r="C46" s="824"/>
      <c r="D46" s="825"/>
      <c r="E46" s="444" t="s">
        <v>439</v>
      </c>
      <c r="F46" s="444" t="s">
        <v>383</v>
      </c>
      <c r="G46" s="608"/>
      <c r="H46" s="608"/>
      <c r="I46" s="608"/>
      <c r="J46" s="566"/>
    </row>
    <row r="47" spans="2:6" ht="12.75">
      <c r="B47" s="828" t="s">
        <v>522</v>
      </c>
      <c r="C47" s="829"/>
      <c r="D47" s="829"/>
      <c r="E47" s="298">
        <v>2</v>
      </c>
      <c r="F47" s="360">
        <v>2</v>
      </c>
    </row>
    <row r="48" spans="2:6" ht="12.75">
      <c r="B48" s="611" t="s">
        <v>487</v>
      </c>
      <c r="C48" s="610"/>
      <c r="D48" s="291"/>
      <c r="E48" s="291">
        <v>1</v>
      </c>
      <c r="F48" s="290">
        <v>1</v>
      </c>
    </row>
    <row r="49" spans="2:6" ht="13.5" thickBot="1">
      <c r="B49" s="830" t="s">
        <v>525</v>
      </c>
      <c r="C49" s="831"/>
      <c r="D49" s="831"/>
      <c r="E49" s="362">
        <v>2</v>
      </c>
      <c r="F49" s="363">
        <v>2</v>
      </c>
    </row>
    <row r="50" spans="2:4" ht="12.75">
      <c r="B50" s="812"/>
      <c r="C50" s="812"/>
      <c r="D50" s="812"/>
    </row>
    <row r="54" spans="3:4" ht="12.75">
      <c r="C54" s="812"/>
      <c r="D54" s="812"/>
    </row>
  </sheetData>
  <sheetProtection/>
  <mergeCells count="42">
    <mergeCell ref="D36:E36"/>
    <mergeCell ref="D27:E27"/>
    <mergeCell ref="D28:E28"/>
    <mergeCell ref="D29:E29"/>
    <mergeCell ref="D31:E31"/>
    <mergeCell ref="D24:E24"/>
    <mergeCell ref="D33:E33"/>
    <mergeCell ref="D25:E25"/>
    <mergeCell ref="D26:E26"/>
    <mergeCell ref="D35:E35"/>
    <mergeCell ref="B50:D50"/>
    <mergeCell ref="B45:D46"/>
    <mergeCell ref="D37:E37"/>
    <mergeCell ref="D38:E38"/>
    <mergeCell ref="B43:F43"/>
    <mergeCell ref="B47:D47"/>
    <mergeCell ref="B49:D49"/>
    <mergeCell ref="D22:E22"/>
    <mergeCell ref="D11:E11"/>
    <mergeCell ref="D12:E12"/>
    <mergeCell ref="D18:E18"/>
    <mergeCell ref="D14:E14"/>
    <mergeCell ref="D15:E15"/>
    <mergeCell ref="D19:E19"/>
    <mergeCell ref="D20:E20"/>
    <mergeCell ref="D17:E17"/>
    <mergeCell ref="B3:F3"/>
    <mergeCell ref="B4:F4"/>
    <mergeCell ref="B7:F7"/>
    <mergeCell ref="D9:E9"/>
    <mergeCell ref="C2:E2"/>
    <mergeCell ref="D21:E21"/>
    <mergeCell ref="C54:D54"/>
    <mergeCell ref="E41:F41"/>
    <mergeCell ref="D34:E34"/>
    <mergeCell ref="D32:E32"/>
    <mergeCell ref="D30:E30"/>
    <mergeCell ref="D10:E10"/>
    <mergeCell ref="D13:E13"/>
    <mergeCell ref="D39:E39"/>
    <mergeCell ref="D23:E23"/>
    <mergeCell ref="D16:E1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="85" zoomScaleNormal="85" zoomScalePageLayoutView="0" workbookViewId="0" topLeftCell="A7">
      <selection activeCell="D16" sqref="D16"/>
    </sheetView>
  </sheetViews>
  <sheetFormatPr defaultColWidth="9.00390625" defaultRowHeight="12.75"/>
  <cols>
    <col min="1" max="1" width="50.875" style="108" customWidth="1"/>
    <col min="2" max="2" width="20.875" style="107" customWidth="1"/>
    <col min="3" max="3" width="50.875" style="107" customWidth="1"/>
    <col min="4" max="4" width="20.875" style="107" customWidth="1"/>
    <col min="5" max="16384" width="9.375" style="107" customWidth="1"/>
  </cols>
  <sheetData>
    <row r="1" spans="1:5" ht="15.75">
      <c r="A1" s="271"/>
      <c r="B1" s="271"/>
      <c r="C1" s="723" t="s">
        <v>398</v>
      </c>
      <c r="D1" s="723"/>
      <c r="E1" s="273"/>
    </row>
    <row r="2" spans="1:5" ht="15.75">
      <c r="A2" s="726" t="s">
        <v>248</v>
      </c>
      <c r="B2" s="726"/>
      <c r="C2" s="726"/>
      <c r="D2" s="726"/>
      <c r="E2" s="273"/>
    </row>
    <row r="3" spans="1:5" ht="15.75">
      <c r="A3" s="726" t="s">
        <v>556</v>
      </c>
      <c r="B3" s="726"/>
      <c r="C3" s="726"/>
      <c r="D3" s="726"/>
      <c r="E3" s="273"/>
    </row>
    <row r="5" spans="1:4" ht="39.75" customHeight="1">
      <c r="A5" s="105" t="s">
        <v>40</v>
      </c>
      <c r="B5" s="106"/>
      <c r="C5" s="106"/>
      <c r="D5" s="106"/>
    </row>
    <row r="6" ht="14.25" thickBot="1">
      <c r="D6" s="109" t="s">
        <v>251</v>
      </c>
    </row>
    <row r="7" spans="1:4" ht="24" customHeight="1" thickBot="1">
      <c r="A7" s="110" t="s">
        <v>32</v>
      </c>
      <c r="B7" s="111"/>
      <c r="C7" s="110" t="s">
        <v>34</v>
      </c>
      <c r="D7" s="112"/>
    </row>
    <row r="8" spans="1:4" s="115" customFormat="1" ht="35.25" customHeight="1" thickBot="1">
      <c r="A8" s="113" t="s">
        <v>41</v>
      </c>
      <c r="B8" s="97" t="s">
        <v>559</v>
      </c>
      <c r="C8" s="113" t="s">
        <v>41</v>
      </c>
      <c r="D8" s="97" t="s">
        <v>559</v>
      </c>
    </row>
    <row r="9" spans="1:4" ht="15.75" customHeight="1">
      <c r="A9" s="248" t="s">
        <v>42</v>
      </c>
      <c r="B9" s="559">
        <v>2532</v>
      </c>
      <c r="C9" s="249" t="s">
        <v>43</v>
      </c>
      <c r="D9" s="18">
        <v>7157</v>
      </c>
    </row>
    <row r="10" spans="1:4" ht="17.25" customHeight="1">
      <c r="A10" s="116" t="s">
        <v>112</v>
      </c>
      <c r="B10" s="559">
        <v>38980</v>
      </c>
      <c r="C10" s="116" t="s">
        <v>44</v>
      </c>
      <c r="D10" s="12">
        <v>1674</v>
      </c>
    </row>
    <row r="11" spans="1:4" ht="15.75" customHeight="1">
      <c r="A11" s="116" t="s">
        <v>97</v>
      </c>
      <c r="B11" s="559">
        <v>7491</v>
      </c>
      <c r="C11" s="116" t="s">
        <v>45</v>
      </c>
      <c r="D11" s="15">
        <v>25620</v>
      </c>
    </row>
    <row r="12" spans="1:4" ht="15.75" customHeight="1">
      <c r="A12" s="250" t="s">
        <v>433</v>
      </c>
      <c r="B12" s="559">
        <v>1255</v>
      </c>
      <c r="C12" s="251" t="s">
        <v>103</v>
      </c>
      <c r="D12" s="40">
        <v>576</v>
      </c>
    </row>
    <row r="13" spans="1:4" ht="15.75" customHeight="1">
      <c r="A13" s="116" t="s">
        <v>33</v>
      </c>
      <c r="B13" s="559"/>
      <c r="C13" s="116" t="s">
        <v>187</v>
      </c>
      <c r="D13" s="40">
        <v>20634</v>
      </c>
    </row>
    <row r="14" spans="1:4" ht="15.75" customHeight="1">
      <c r="A14" s="116" t="s">
        <v>659</v>
      </c>
      <c r="B14" s="559">
        <v>48</v>
      </c>
      <c r="C14" s="116" t="s">
        <v>661</v>
      </c>
      <c r="D14" s="40">
        <v>673</v>
      </c>
    </row>
    <row r="15" spans="1:4" ht="15.75" customHeight="1">
      <c r="A15" s="116" t="s">
        <v>106</v>
      </c>
      <c r="B15" s="559">
        <v>7003</v>
      </c>
      <c r="C15" s="116" t="s">
        <v>188</v>
      </c>
      <c r="D15" s="40">
        <v>2165</v>
      </c>
    </row>
    <row r="16" spans="1:4" ht="15.75" customHeight="1">
      <c r="A16" s="116" t="s">
        <v>660</v>
      </c>
      <c r="B16" s="559">
        <v>1290</v>
      </c>
      <c r="C16" s="116" t="s">
        <v>418</v>
      </c>
      <c r="D16" s="40">
        <v>100</v>
      </c>
    </row>
    <row r="17" spans="1:4" ht="15.75" customHeight="1">
      <c r="A17" s="117"/>
      <c r="B17" s="559"/>
      <c r="C17" s="116"/>
      <c r="D17" s="40"/>
    </row>
    <row r="18" spans="1:4" ht="15.75" customHeight="1">
      <c r="A18" s="116"/>
      <c r="B18" s="559"/>
      <c r="C18" s="116"/>
      <c r="D18" s="40"/>
    </row>
    <row r="19" spans="1:4" ht="15.75" customHeight="1">
      <c r="A19" s="116"/>
      <c r="B19" s="559"/>
      <c r="C19" s="116"/>
      <c r="D19" s="40"/>
    </row>
    <row r="20" spans="1:4" ht="15.75" customHeight="1">
      <c r="A20" s="116"/>
      <c r="B20" s="559"/>
      <c r="C20" s="116"/>
      <c r="D20" s="40"/>
    </row>
    <row r="21" spans="1:4" ht="15.75" customHeight="1">
      <c r="A21" s="116"/>
      <c r="B21" s="559"/>
      <c r="C21" s="116"/>
      <c r="D21" s="40"/>
    </row>
    <row r="22" spans="1:4" ht="15.75" customHeight="1">
      <c r="A22" s="116"/>
      <c r="B22" s="559"/>
      <c r="C22" s="116"/>
      <c r="D22" s="40"/>
    </row>
    <row r="23" spans="1:4" ht="15.75" customHeight="1" thickBot="1">
      <c r="A23" s="118"/>
      <c r="B23" s="561"/>
      <c r="C23" s="119"/>
      <c r="D23" s="44"/>
    </row>
    <row r="24" spans="1:4" ht="18" customHeight="1" thickBot="1">
      <c r="A24" s="560" t="s">
        <v>46</v>
      </c>
      <c r="B24" s="562">
        <f>SUM(B9:B23)</f>
        <v>58599</v>
      </c>
      <c r="C24" s="90" t="s">
        <v>46</v>
      </c>
      <c r="D24" s="120">
        <f>SUM(D9:D23)</f>
        <v>58599</v>
      </c>
    </row>
    <row r="25" spans="1:4" ht="18" customHeight="1" thickBot="1">
      <c r="A25" s="563" t="s">
        <v>47</v>
      </c>
      <c r="B25" s="562">
        <f>SUM(B24-D24)</f>
        <v>0</v>
      </c>
      <c r="C25" s="246" t="s">
        <v>48</v>
      </c>
      <c r="D25" s="247" t="str">
        <f>IF(((B24-D24)&gt;0),B24-D24,"----")</f>
        <v>----</v>
      </c>
    </row>
  </sheetData>
  <sheetProtection/>
  <mergeCells count="3">
    <mergeCell ref="C1:D1"/>
    <mergeCell ref="A2:D2"/>
    <mergeCell ref="A3:D3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7">
      <selection activeCell="D13" sqref="D13"/>
    </sheetView>
  </sheetViews>
  <sheetFormatPr defaultColWidth="9.00390625" defaultRowHeight="12.75"/>
  <cols>
    <col min="1" max="1" width="50.875" style="108" customWidth="1"/>
    <col min="2" max="2" width="20.875" style="107" customWidth="1"/>
    <col min="3" max="3" width="50.875" style="107" customWidth="1"/>
    <col min="4" max="4" width="20.875" style="107" customWidth="1"/>
    <col min="5" max="16384" width="9.375" style="107" customWidth="1"/>
  </cols>
  <sheetData>
    <row r="1" spans="1:4" ht="15.75">
      <c r="A1" s="271"/>
      <c r="B1" s="271"/>
      <c r="C1" s="723" t="s">
        <v>397</v>
      </c>
      <c r="D1" s="723"/>
    </row>
    <row r="2" spans="1:4" ht="15.75">
      <c r="A2" s="726" t="s">
        <v>248</v>
      </c>
      <c r="B2" s="726"/>
      <c r="C2" s="726"/>
      <c r="D2" s="726"/>
    </row>
    <row r="3" spans="1:4" ht="15.75">
      <c r="A3" s="726" t="s">
        <v>556</v>
      </c>
      <c r="B3" s="726"/>
      <c r="C3" s="726"/>
      <c r="D3" s="726"/>
    </row>
    <row r="4" spans="1:4" ht="15.75">
      <c r="A4" s="272"/>
      <c r="B4" s="272"/>
      <c r="C4" s="272"/>
      <c r="D4" s="272"/>
    </row>
    <row r="5" spans="1:4" ht="39.75" customHeight="1">
      <c r="A5" s="105" t="s">
        <v>49</v>
      </c>
      <c r="B5" s="106"/>
      <c r="C5" s="106"/>
      <c r="D5" s="106"/>
    </row>
    <row r="6" ht="13.5" thickBot="1">
      <c r="D6" s="565" t="s">
        <v>255</v>
      </c>
    </row>
    <row r="7" spans="1:4" ht="24" customHeight="1" thickBot="1">
      <c r="A7" s="110" t="s">
        <v>32</v>
      </c>
      <c r="B7" s="111"/>
      <c r="C7" s="110" t="s">
        <v>34</v>
      </c>
      <c r="D7" s="112"/>
    </row>
    <row r="8" spans="1:4" s="115" customFormat="1" ht="35.25" customHeight="1" thickBot="1">
      <c r="A8" s="575" t="s">
        <v>41</v>
      </c>
      <c r="B8" s="552" t="s">
        <v>559</v>
      </c>
      <c r="C8" s="575" t="s">
        <v>41</v>
      </c>
      <c r="D8" s="552" t="s">
        <v>559</v>
      </c>
    </row>
    <row r="9" spans="1:4" ht="27.75" customHeight="1">
      <c r="A9" s="248" t="s">
        <v>89</v>
      </c>
      <c r="B9" s="50">
        <v>709</v>
      </c>
      <c r="C9" s="720" t="s">
        <v>662</v>
      </c>
      <c r="D9" s="719">
        <v>1000</v>
      </c>
    </row>
    <row r="10" spans="1:4" ht="27.75" customHeight="1">
      <c r="A10" s="116" t="s">
        <v>91</v>
      </c>
      <c r="B10" s="52">
        <v>2500</v>
      </c>
      <c r="C10" s="576" t="s">
        <v>448</v>
      </c>
      <c r="D10" s="43">
        <v>13668</v>
      </c>
    </row>
    <row r="11" spans="1:4" ht="27.75" customHeight="1">
      <c r="A11" s="396" t="s">
        <v>545</v>
      </c>
      <c r="B11" s="52">
        <v>3375</v>
      </c>
      <c r="C11" s="564" t="s">
        <v>449</v>
      </c>
      <c r="D11" s="40">
        <v>24450</v>
      </c>
    </row>
    <row r="12" spans="1:4" ht="15.75" customHeight="1">
      <c r="A12" s="116" t="s">
        <v>434</v>
      </c>
      <c r="B12" s="52"/>
      <c r="C12" s="564" t="s">
        <v>450</v>
      </c>
      <c r="D12" s="40">
        <v>5653</v>
      </c>
    </row>
    <row r="13" spans="1:4" ht="24" customHeight="1">
      <c r="A13" s="116" t="s">
        <v>228</v>
      </c>
      <c r="B13" s="52"/>
      <c r="C13" s="564" t="s">
        <v>435</v>
      </c>
      <c r="D13" s="40">
        <v>0</v>
      </c>
    </row>
    <row r="14" spans="1:4" ht="15.75" customHeight="1">
      <c r="A14" s="116" t="s">
        <v>106</v>
      </c>
      <c r="B14" s="52">
        <v>38187</v>
      </c>
      <c r="C14" s="564"/>
      <c r="D14" s="40"/>
    </row>
    <row r="15" spans="1:4" ht="15.75" customHeight="1">
      <c r="A15" s="396"/>
      <c r="B15" s="52"/>
      <c r="C15" s="564"/>
      <c r="D15" s="40"/>
    </row>
    <row r="16" spans="1:4" ht="15.75" customHeight="1">
      <c r="A16" s="116"/>
      <c r="B16" s="52"/>
      <c r="C16" s="564"/>
      <c r="D16" s="40"/>
    </row>
    <row r="17" spans="1:4" ht="18" customHeight="1">
      <c r="A17" s="569" t="s">
        <v>46</v>
      </c>
      <c r="B17" s="568">
        <f>SUM(B9:B16)</f>
        <v>44771</v>
      </c>
      <c r="C17" s="567" t="s">
        <v>46</v>
      </c>
      <c r="D17" s="570">
        <f>SUM(D9:D16)</f>
        <v>44771</v>
      </c>
    </row>
    <row r="18" spans="1:4" ht="18" customHeight="1" thickBot="1">
      <c r="A18" s="571" t="s">
        <v>47</v>
      </c>
      <c r="B18" s="572" t="str">
        <f>IF(((D17-B17)&gt;0),D17-B17,"----")</f>
        <v>----</v>
      </c>
      <c r="C18" s="573" t="s">
        <v>48</v>
      </c>
      <c r="D18" s="574" t="str">
        <f>IF(((B17-D17)&gt;0),B17-D17,"----")</f>
        <v>----</v>
      </c>
    </row>
    <row r="20" ht="12" customHeight="1"/>
  </sheetData>
  <sheetProtection/>
  <mergeCells count="3">
    <mergeCell ref="C1:D1"/>
    <mergeCell ref="A2:D2"/>
    <mergeCell ref="A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24.875" style="0" customWidth="1"/>
    <col min="2" max="2" width="14.625" style="0" customWidth="1"/>
    <col min="3" max="3" width="13.875" style="0" customWidth="1"/>
    <col min="4" max="4" width="13.50390625" style="0" customWidth="1"/>
    <col min="5" max="5" width="14.50390625" style="0" customWidth="1"/>
  </cols>
  <sheetData>
    <row r="1" spans="1:5" ht="15.75">
      <c r="A1" s="283"/>
      <c r="B1" s="283"/>
      <c r="C1" s="283"/>
      <c r="D1" s="728" t="s">
        <v>396</v>
      </c>
      <c r="E1" s="728"/>
    </row>
    <row r="2" spans="1:5" ht="15.75">
      <c r="A2" s="283"/>
      <c r="B2" s="283"/>
      <c r="C2" s="283"/>
      <c r="D2" s="283"/>
      <c r="E2" s="283"/>
    </row>
    <row r="3" spans="1:5" ht="15.75">
      <c r="A3" s="732" t="s">
        <v>256</v>
      </c>
      <c r="B3" s="732"/>
      <c r="C3" s="732"/>
      <c r="D3" s="732"/>
      <c r="E3" s="732"/>
    </row>
    <row r="4" spans="1:5" ht="15.75">
      <c r="A4" s="732" t="s">
        <v>556</v>
      </c>
      <c r="B4" s="732"/>
      <c r="C4" s="732"/>
      <c r="D4" s="732"/>
      <c r="E4" s="732"/>
    </row>
    <row r="5" spans="1:5" ht="15.75">
      <c r="A5" s="485"/>
      <c r="B5" s="484"/>
      <c r="C5" s="483"/>
      <c r="D5" s="483"/>
      <c r="E5" s="485"/>
    </row>
    <row r="6" spans="1:5" ht="15.75">
      <c r="A6" s="729" t="s">
        <v>257</v>
      </c>
      <c r="B6" s="729"/>
      <c r="C6" s="729"/>
      <c r="D6" s="729"/>
      <c r="E6" s="729"/>
    </row>
    <row r="7" spans="1:5" ht="15.75">
      <c r="A7" s="283"/>
      <c r="B7" s="283"/>
      <c r="C7" s="283"/>
      <c r="D7" s="283"/>
      <c r="E7" s="283"/>
    </row>
    <row r="9" ht="49.5" customHeight="1"/>
    <row r="12" ht="15.75">
      <c r="E12" s="392" t="s">
        <v>255</v>
      </c>
    </row>
    <row r="13" spans="1:5" ht="27.75" customHeight="1">
      <c r="A13" s="730" t="s">
        <v>41</v>
      </c>
      <c r="B13" s="274" t="s">
        <v>258</v>
      </c>
      <c r="C13" s="275" t="s">
        <v>259</v>
      </c>
      <c r="D13" s="275" t="s">
        <v>260</v>
      </c>
      <c r="E13" s="275" t="s">
        <v>32</v>
      </c>
    </row>
    <row r="14" spans="1:5" ht="27.75" customHeight="1">
      <c r="A14" s="731"/>
      <c r="B14" s="276" t="s">
        <v>261</v>
      </c>
      <c r="C14" s="277" t="s">
        <v>262</v>
      </c>
      <c r="D14" s="277" t="s">
        <v>263</v>
      </c>
      <c r="E14" s="277" t="s">
        <v>27</v>
      </c>
    </row>
    <row r="15" spans="1:5" ht="27.75" customHeight="1">
      <c r="A15" s="278" t="s">
        <v>264</v>
      </c>
      <c r="B15" s="460"/>
      <c r="C15" s="280">
        <v>584</v>
      </c>
      <c r="D15" s="280">
        <v>100</v>
      </c>
      <c r="E15" s="462">
        <f>SUM(B15:D15)</f>
        <v>684</v>
      </c>
    </row>
    <row r="16" spans="1:5" ht="27.75" customHeight="1">
      <c r="A16" s="278" t="s">
        <v>265</v>
      </c>
      <c r="B16" s="279"/>
      <c r="C16" s="280">
        <v>80</v>
      </c>
      <c r="D16" s="280"/>
      <c r="E16" s="280">
        <f>SUM(B16:D16)</f>
        <v>80</v>
      </c>
    </row>
    <row r="17" spans="1:5" ht="27.75" customHeight="1">
      <c r="A17" s="278" t="s">
        <v>558</v>
      </c>
      <c r="B17" s="279">
        <v>1768</v>
      </c>
      <c r="C17" s="280"/>
      <c r="D17" s="280"/>
      <c r="E17" s="280">
        <f>SUM(B17:D17)</f>
        <v>1768</v>
      </c>
    </row>
    <row r="18" spans="1:5" ht="27.75" customHeight="1">
      <c r="A18" s="281" t="s">
        <v>31</v>
      </c>
      <c r="B18" s="461">
        <f>SUM(B15:B17)</f>
        <v>1768</v>
      </c>
      <c r="C18" s="282">
        <f>SUM(C15:C17)</f>
        <v>664</v>
      </c>
      <c r="D18" s="282">
        <f>SUM(D15:D17)</f>
        <v>100</v>
      </c>
      <c r="E18" s="461">
        <f>SUM(E15:E17)</f>
        <v>2532</v>
      </c>
    </row>
  </sheetData>
  <sheetProtection/>
  <mergeCells count="5">
    <mergeCell ref="D1:E1"/>
    <mergeCell ref="A6:E6"/>
    <mergeCell ref="A13:A14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34.00390625" style="0" customWidth="1"/>
    <col min="2" max="2" width="14.875" style="0" customWidth="1"/>
    <col min="3" max="3" width="15.875" style="0" customWidth="1"/>
    <col min="4" max="4" width="13.125" style="0" customWidth="1"/>
    <col min="5" max="5" width="10.875" style="0" customWidth="1"/>
    <col min="6" max="6" width="14.00390625" style="0" customWidth="1"/>
    <col min="7" max="7" width="14.50390625" style="0" bestFit="1" customWidth="1"/>
    <col min="8" max="8" width="15.625" style="0" customWidth="1"/>
    <col min="9" max="9" width="11.875" style="0" customWidth="1"/>
  </cols>
  <sheetData>
    <row r="1" spans="7:9" ht="11.25" customHeight="1">
      <c r="G1" s="728" t="s">
        <v>399</v>
      </c>
      <c r="H1" s="728"/>
      <c r="I1" s="728"/>
    </row>
    <row r="2" spans="1:9" ht="15.75">
      <c r="A2" s="729" t="s">
        <v>267</v>
      </c>
      <c r="B2" s="729"/>
      <c r="C2" s="729"/>
      <c r="D2" s="729"/>
      <c r="E2" s="729"/>
      <c r="F2" s="729"/>
      <c r="G2" s="729"/>
      <c r="H2" s="729"/>
      <c r="I2" s="729"/>
    </row>
    <row r="3" spans="1:9" ht="15.75">
      <c r="A3" s="729" t="s">
        <v>556</v>
      </c>
      <c r="B3" s="729"/>
      <c r="C3" s="729"/>
      <c r="D3" s="729"/>
      <c r="E3" s="729"/>
      <c r="F3" s="729"/>
      <c r="G3" s="729"/>
      <c r="H3" s="729"/>
      <c r="I3" s="729"/>
    </row>
    <row r="4" spans="1:10" ht="19.5" customHeight="1">
      <c r="A4" s="729" t="s">
        <v>389</v>
      </c>
      <c r="B4" s="729"/>
      <c r="C4" s="729"/>
      <c r="D4" s="729"/>
      <c r="E4" s="729"/>
      <c r="F4" s="729"/>
      <c r="G4" s="729"/>
      <c r="H4" s="729"/>
      <c r="I4" s="729"/>
      <c r="J4" s="293"/>
    </row>
    <row r="5" spans="5:9" ht="11.25" customHeight="1" thickBot="1">
      <c r="E5" s="733"/>
      <c r="F5" s="733"/>
      <c r="G5" s="294"/>
      <c r="H5" s="294"/>
      <c r="I5" s="269" t="s">
        <v>255</v>
      </c>
    </row>
    <row r="6" spans="1:9" ht="13.5" thickBot="1">
      <c r="A6" s="734" t="s">
        <v>41</v>
      </c>
      <c r="B6" s="737" t="s">
        <v>268</v>
      </c>
      <c r="C6" s="738"/>
      <c r="D6" s="697" t="s">
        <v>529</v>
      </c>
      <c r="E6" s="285" t="s">
        <v>530</v>
      </c>
      <c r="F6" s="285" t="s">
        <v>269</v>
      </c>
      <c r="G6" s="285" t="s">
        <v>531</v>
      </c>
      <c r="H6" s="285" t="s">
        <v>531</v>
      </c>
      <c r="I6" s="741" t="s">
        <v>31</v>
      </c>
    </row>
    <row r="7" spans="1:9" ht="12.75">
      <c r="A7" s="735"/>
      <c r="B7" s="697"/>
      <c r="C7" s="698"/>
      <c r="D7" s="699"/>
      <c r="E7" s="287"/>
      <c r="F7" s="287" t="s">
        <v>270</v>
      </c>
      <c r="G7" s="287" t="s">
        <v>532</v>
      </c>
      <c r="H7" s="287" t="s">
        <v>533</v>
      </c>
      <c r="I7" s="742"/>
    </row>
    <row r="8" spans="1:9" ht="13.5" thickBot="1">
      <c r="A8" s="736"/>
      <c r="B8" s="696" t="s">
        <v>552</v>
      </c>
      <c r="C8" s="696" t="s">
        <v>553</v>
      </c>
      <c r="D8" s="696"/>
      <c r="E8" s="288"/>
      <c r="F8" s="288" t="s">
        <v>272</v>
      </c>
      <c r="G8" s="659"/>
      <c r="H8" s="659" t="s">
        <v>534</v>
      </c>
      <c r="I8" s="743"/>
    </row>
    <row r="9" spans="1:9" ht="21.75" customHeight="1">
      <c r="A9" s="393" t="s">
        <v>67</v>
      </c>
      <c r="B9" s="586">
        <v>3710</v>
      </c>
      <c r="C9" s="586"/>
      <c r="D9" s="586">
        <v>79</v>
      </c>
      <c r="E9" s="587">
        <v>8</v>
      </c>
      <c r="F9" s="587">
        <v>1090</v>
      </c>
      <c r="G9" s="587"/>
      <c r="H9" s="592"/>
      <c r="I9" s="439">
        <f>SUM(B9:G9)</f>
        <v>4887</v>
      </c>
    </row>
    <row r="10" spans="1:9" ht="21" customHeight="1" thickBot="1">
      <c r="A10" s="309" t="s">
        <v>274</v>
      </c>
      <c r="B10" s="588"/>
      <c r="C10" s="588">
        <v>932</v>
      </c>
      <c r="D10" s="588"/>
      <c r="E10" s="588"/>
      <c r="F10" s="588"/>
      <c r="G10" s="587"/>
      <c r="H10" s="592"/>
      <c r="I10" s="439">
        <f>SUM(B10:G10)</f>
        <v>932</v>
      </c>
    </row>
    <row r="11" spans="1:9" ht="19.5" customHeight="1" thickBot="1">
      <c r="A11" s="300" t="s">
        <v>275</v>
      </c>
      <c r="B11" s="589">
        <f aca="true" t="shared" si="0" ref="B11:I11">SUM(B9:B10)</f>
        <v>3710</v>
      </c>
      <c r="C11" s="589">
        <f t="shared" si="0"/>
        <v>932</v>
      </c>
      <c r="D11" s="589">
        <f t="shared" si="0"/>
        <v>79</v>
      </c>
      <c r="E11" s="590">
        <f t="shared" si="0"/>
        <v>8</v>
      </c>
      <c r="F11" s="590">
        <f t="shared" si="0"/>
        <v>1090</v>
      </c>
      <c r="G11" s="590">
        <f t="shared" si="0"/>
        <v>0</v>
      </c>
      <c r="H11" s="590">
        <f t="shared" si="0"/>
        <v>0</v>
      </c>
      <c r="I11" s="299">
        <f t="shared" si="0"/>
        <v>5819</v>
      </c>
    </row>
    <row r="12" spans="1:9" ht="21" customHeight="1">
      <c r="A12" s="393" t="s">
        <v>567</v>
      </c>
      <c r="B12" s="587">
        <v>168</v>
      </c>
      <c r="C12" s="587"/>
      <c r="D12" s="587"/>
      <c r="E12" s="587"/>
      <c r="F12" s="587"/>
      <c r="G12" s="587"/>
      <c r="H12" s="592"/>
      <c r="I12" s="310">
        <f>SUM(B12:G12)</f>
        <v>168</v>
      </c>
    </row>
    <row r="13" spans="1:9" ht="19.5" customHeight="1">
      <c r="A13" s="393" t="s">
        <v>461</v>
      </c>
      <c r="B13" s="587"/>
      <c r="C13" s="587">
        <v>72</v>
      </c>
      <c r="D13" s="587"/>
      <c r="E13" s="587"/>
      <c r="F13" s="587">
        <v>48</v>
      </c>
      <c r="G13" s="587"/>
      <c r="H13" s="592"/>
      <c r="I13" s="310">
        <f>SUM(B13:G13)</f>
        <v>120</v>
      </c>
    </row>
    <row r="14" spans="1:9" ht="21" customHeight="1">
      <c r="A14" s="309" t="s">
        <v>441</v>
      </c>
      <c r="B14" s="588">
        <v>1029</v>
      </c>
      <c r="C14" s="588"/>
      <c r="D14" s="588"/>
      <c r="E14" s="588"/>
      <c r="F14" s="588"/>
      <c r="G14" s="587"/>
      <c r="H14" s="592"/>
      <c r="I14" s="310">
        <f>SUM(B14:G14)</f>
        <v>1029</v>
      </c>
    </row>
    <row r="15" spans="1:9" ht="20.25" customHeight="1">
      <c r="A15" s="309" t="s">
        <v>385</v>
      </c>
      <c r="B15" s="588">
        <v>21</v>
      </c>
      <c r="C15" s="588"/>
      <c r="D15" s="588"/>
      <c r="E15" s="588"/>
      <c r="F15" s="588"/>
      <c r="G15" s="587"/>
      <c r="H15" s="592"/>
      <c r="I15" s="310">
        <f>SUM(B15:G15)</f>
        <v>21</v>
      </c>
    </row>
    <row r="16" spans="1:9" ht="20.25" customHeight="1" thickBot="1">
      <c r="A16" s="309"/>
      <c r="B16" s="588"/>
      <c r="C16" s="588"/>
      <c r="D16" s="588"/>
      <c r="E16" s="588"/>
      <c r="F16" s="588"/>
      <c r="G16" s="587"/>
      <c r="H16" s="592"/>
      <c r="I16" s="310">
        <f>SUM(B16:G16)</f>
        <v>0</v>
      </c>
    </row>
    <row r="17" spans="1:9" ht="11.25" customHeight="1">
      <c r="A17" s="301" t="s">
        <v>276</v>
      </c>
      <c r="B17" s="302"/>
      <c r="C17" s="302"/>
      <c r="D17" s="302"/>
      <c r="E17" s="302"/>
      <c r="F17" s="302"/>
      <c r="G17" s="302"/>
      <c r="H17" s="302"/>
      <c r="I17" s="303"/>
    </row>
    <row r="18" spans="1:9" ht="12.75" customHeight="1" thickBot="1">
      <c r="A18" s="304" t="s">
        <v>277</v>
      </c>
      <c r="B18" s="577">
        <f>SUM(B12:B16)</f>
        <v>1218</v>
      </c>
      <c r="C18" s="577">
        <f>SUM(C12:C16)</f>
        <v>72</v>
      </c>
      <c r="D18" s="577">
        <f>SUM(D12:D16)</f>
        <v>0</v>
      </c>
      <c r="E18" s="304">
        <f>SUM(E12:E16)</f>
        <v>0</v>
      </c>
      <c r="F18" s="304">
        <f>SUM(F12:F16)</f>
        <v>48</v>
      </c>
      <c r="G18" s="304"/>
      <c r="H18" s="304"/>
      <c r="I18" s="578">
        <f>SUM(B18:G18)</f>
        <v>1338</v>
      </c>
    </row>
    <row r="19" spans="1:9" ht="19.5" customHeight="1" thickBot="1">
      <c r="A19" s="300" t="s">
        <v>278</v>
      </c>
      <c r="B19" s="299">
        <f aca="true" t="shared" si="1" ref="B19:I19">SUM(B11+B18)</f>
        <v>4928</v>
      </c>
      <c r="C19" s="299">
        <f t="shared" si="1"/>
        <v>1004</v>
      </c>
      <c r="D19" s="299">
        <f t="shared" si="1"/>
        <v>79</v>
      </c>
      <c r="E19" s="299">
        <f t="shared" si="1"/>
        <v>8</v>
      </c>
      <c r="F19" s="299">
        <f t="shared" si="1"/>
        <v>1138</v>
      </c>
      <c r="G19" s="299">
        <f t="shared" si="1"/>
        <v>0</v>
      </c>
      <c r="H19" s="299">
        <f t="shared" si="1"/>
        <v>0</v>
      </c>
      <c r="I19" s="299">
        <f t="shared" si="1"/>
        <v>7157</v>
      </c>
    </row>
    <row r="20" spans="1:9" ht="19.5" customHeight="1">
      <c r="A20" s="305"/>
      <c r="B20" s="305"/>
      <c r="C20" s="305"/>
      <c r="D20" s="305"/>
      <c r="E20" s="305"/>
      <c r="F20" s="305"/>
      <c r="G20" s="744" t="s">
        <v>352</v>
      </c>
      <c r="H20" s="744"/>
      <c r="I20" s="744"/>
    </row>
    <row r="21" spans="1:9" ht="15.75">
      <c r="A21" s="745" t="s">
        <v>563</v>
      </c>
      <c r="B21" s="745"/>
      <c r="C21" s="745"/>
      <c r="D21" s="745"/>
      <c r="E21" s="745"/>
      <c r="F21" s="745"/>
      <c r="G21" s="745"/>
      <c r="H21" s="745"/>
      <c r="I21" s="745"/>
    </row>
    <row r="22" spans="2:9" ht="13.5" thickBot="1">
      <c r="B22" s="307"/>
      <c r="C22" s="307"/>
      <c r="D22" s="307"/>
      <c r="E22" s="307"/>
      <c r="F22" s="307"/>
      <c r="G22" s="306"/>
      <c r="H22" s="306"/>
      <c r="I22" s="269" t="s">
        <v>279</v>
      </c>
    </row>
    <row r="23" spans="1:9" ht="12.75">
      <c r="A23" s="734" t="s">
        <v>41</v>
      </c>
      <c r="B23" s="739" t="s">
        <v>268</v>
      </c>
      <c r="C23" s="740"/>
      <c r="D23" s="295" t="s">
        <v>529</v>
      </c>
      <c r="E23" s="295" t="s">
        <v>530</v>
      </c>
      <c r="F23" s="295" t="s">
        <v>269</v>
      </c>
      <c r="G23" s="285" t="s">
        <v>531</v>
      </c>
      <c r="H23" s="285" t="s">
        <v>531</v>
      </c>
      <c r="I23" s="741" t="s">
        <v>31</v>
      </c>
    </row>
    <row r="24" spans="1:9" ht="11.25" customHeight="1">
      <c r="A24" s="735"/>
      <c r="B24" s="296" t="s">
        <v>552</v>
      </c>
      <c r="C24" s="296" t="s">
        <v>553</v>
      </c>
      <c r="D24" s="296"/>
      <c r="E24" s="297"/>
      <c r="F24" s="297" t="s">
        <v>270</v>
      </c>
      <c r="G24" s="287" t="s">
        <v>532</v>
      </c>
      <c r="H24" s="287" t="s">
        <v>533</v>
      </c>
      <c r="I24" s="742"/>
    </row>
    <row r="25" spans="1:9" ht="13.5" thickBot="1">
      <c r="A25" s="735"/>
      <c r="B25" s="296"/>
      <c r="C25" s="296"/>
      <c r="D25" s="296"/>
      <c r="E25" s="297"/>
      <c r="F25" s="297" t="s">
        <v>272</v>
      </c>
      <c r="G25" s="659"/>
      <c r="H25" s="659" t="s">
        <v>534</v>
      </c>
      <c r="I25" s="742"/>
    </row>
    <row r="26" spans="1:9" ht="18.75" customHeight="1" thickBot="1">
      <c r="A26" s="308" t="s">
        <v>671</v>
      </c>
      <c r="B26" s="591">
        <v>1002</v>
      </c>
      <c r="C26" s="591">
        <v>252</v>
      </c>
      <c r="D26" s="591">
        <v>2</v>
      </c>
      <c r="E26" s="591">
        <v>1</v>
      </c>
      <c r="F26" s="591">
        <v>294</v>
      </c>
      <c r="G26" s="592">
        <v>55</v>
      </c>
      <c r="H26" s="592">
        <v>68</v>
      </c>
      <c r="I26" s="593">
        <f>SUM(B26:H26)</f>
        <v>1674</v>
      </c>
    </row>
    <row r="27" spans="1:9" ht="13.5" thickBot="1">
      <c r="A27" s="300" t="s">
        <v>280</v>
      </c>
      <c r="B27" s="300">
        <f aca="true" t="shared" si="2" ref="B27:I27">SUM(B26:B26)</f>
        <v>1002</v>
      </c>
      <c r="C27" s="300">
        <f t="shared" si="2"/>
        <v>252</v>
      </c>
      <c r="D27" s="300">
        <f t="shared" si="2"/>
        <v>2</v>
      </c>
      <c r="E27" s="300">
        <f t="shared" si="2"/>
        <v>1</v>
      </c>
      <c r="F27" s="300">
        <f t="shared" si="2"/>
        <v>294</v>
      </c>
      <c r="G27" s="300">
        <f t="shared" si="2"/>
        <v>55</v>
      </c>
      <c r="H27" s="300">
        <f t="shared" si="2"/>
        <v>68</v>
      </c>
      <c r="I27" s="300">
        <f t="shared" si="2"/>
        <v>1674</v>
      </c>
    </row>
  </sheetData>
  <sheetProtection/>
  <mergeCells count="13">
    <mergeCell ref="B23:C23"/>
    <mergeCell ref="I6:I8"/>
    <mergeCell ref="G20:I20"/>
    <mergeCell ref="A23:A25"/>
    <mergeCell ref="I23:I25"/>
    <mergeCell ref="A21:I21"/>
    <mergeCell ref="E5:F5"/>
    <mergeCell ref="A6:A8"/>
    <mergeCell ref="G1:I1"/>
    <mergeCell ref="A2:I2"/>
    <mergeCell ref="A3:I3"/>
    <mergeCell ref="A4:I4"/>
    <mergeCell ref="B6:C6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="85" zoomScaleNormal="85" zoomScalePageLayoutView="0" workbookViewId="0" topLeftCell="A13">
      <selection activeCell="E13" sqref="E13"/>
    </sheetView>
  </sheetViews>
  <sheetFormatPr defaultColWidth="9.00390625" defaultRowHeight="12.75"/>
  <cols>
    <col min="1" max="1" width="36.50390625" style="0" customWidth="1"/>
    <col min="2" max="2" width="10.125" style="0" customWidth="1"/>
    <col min="3" max="3" width="12.375" style="0" customWidth="1"/>
    <col min="4" max="4" width="12.625" style="0" customWidth="1"/>
    <col min="5" max="5" width="8.875" style="0" customWidth="1"/>
    <col min="6" max="6" width="17.375" style="0" customWidth="1"/>
    <col min="7" max="7" width="11.625" style="0" customWidth="1"/>
    <col min="8" max="8" width="18.125" style="0" customWidth="1"/>
    <col min="9" max="9" width="10.00390625" style="0" customWidth="1"/>
    <col min="10" max="10" width="16.50390625" style="0" customWidth="1"/>
    <col min="11" max="11" width="17.375" style="0" bestFit="1" customWidth="1"/>
  </cols>
  <sheetData>
    <row r="1" spans="1:11" ht="13.5" customHeight="1">
      <c r="A1" s="311"/>
      <c r="B1" s="311"/>
      <c r="E1" s="312"/>
      <c r="F1" s="312"/>
      <c r="G1" s="312"/>
      <c r="H1" s="312"/>
      <c r="I1" s="746" t="s">
        <v>400</v>
      </c>
      <c r="J1" s="746"/>
      <c r="K1" s="346"/>
    </row>
    <row r="2" spans="1:11" ht="16.5" customHeight="1">
      <c r="A2" s="729" t="s">
        <v>248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</row>
    <row r="3" spans="1:11" ht="14.25" customHeight="1">
      <c r="A3" s="729" t="s">
        <v>568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</row>
    <row r="4" spans="1:11" ht="15.75">
      <c r="A4" s="729" t="s">
        <v>348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</row>
    <row r="5" spans="10:11" ht="13.5" thickBot="1">
      <c r="J5" s="269" t="s">
        <v>255</v>
      </c>
      <c r="K5" s="269"/>
    </row>
    <row r="6" spans="1:11" ht="12.75">
      <c r="A6" s="747" t="s">
        <v>41</v>
      </c>
      <c r="B6" s="750" t="s">
        <v>410</v>
      </c>
      <c r="C6" s="751"/>
      <c r="D6" s="751"/>
      <c r="E6" s="751"/>
      <c r="F6" s="751"/>
      <c r="G6" s="751"/>
      <c r="H6" s="751"/>
      <c r="I6" s="752"/>
      <c r="J6" s="613" t="s">
        <v>392</v>
      </c>
      <c r="K6" s="398"/>
    </row>
    <row r="7" spans="1:10" ht="12.75">
      <c r="A7" s="748"/>
      <c r="B7" s="348" t="s">
        <v>289</v>
      </c>
      <c r="C7" s="348" t="s">
        <v>349</v>
      </c>
      <c r="D7" s="349" t="s">
        <v>329</v>
      </c>
      <c r="E7" s="350" t="s">
        <v>409</v>
      </c>
      <c r="F7" s="350" t="s">
        <v>411</v>
      </c>
      <c r="G7" s="350" t="s">
        <v>197</v>
      </c>
      <c r="H7" s="753" t="s">
        <v>31</v>
      </c>
      <c r="I7" s="350" t="s">
        <v>344</v>
      </c>
      <c r="J7" s="614" t="s">
        <v>350</v>
      </c>
    </row>
    <row r="8" spans="1:10" ht="12.75">
      <c r="A8" s="748"/>
      <c r="B8" s="321" t="s">
        <v>290</v>
      </c>
      <c r="C8" s="321" t="s">
        <v>271</v>
      </c>
      <c r="D8" s="322" t="s">
        <v>335</v>
      </c>
      <c r="E8" s="322"/>
      <c r="F8" s="322" t="s">
        <v>412</v>
      </c>
      <c r="G8" s="322" t="s">
        <v>413</v>
      </c>
      <c r="H8" s="754"/>
      <c r="I8" s="322" t="s">
        <v>335</v>
      </c>
      <c r="J8" s="615" t="s">
        <v>351</v>
      </c>
    </row>
    <row r="9" spans="1:10" ht="12.75">
      <c r="A9" s="749"/>
      <c r="B9" s="401">
        <v>1</v>
      </c>
      <c r="C9" s="321">
        <v>2</v>
      </c>
      <c r="D9" s="322">
        <v>3</v>
      </c>
      <c r="E9" s="322">
        <v>4</v>
      </c>
      <c r="F9" s="322">
        <v>5</v>
      </c>
      <c r="G9" s="322">
        <v>6</v>
      </c>
      <c r="H9" s="603" t="s">
        <v>414</v>
      </c>
      <c r="I9" s="322">
        <v>8</v>
      </c>
      <c r="J9" s="616" t="s">
        <v>415</v>
      </c>
    </row>
    <row r="10" spans="1:10" ht="12.75">
      <c r="A10" s="618" t="s">
        <v>463</v>
      </c>
      <c r="B10" s="326"/>
      <c r="C10" s="324"/>
      <c r="D10" s="324">
        <v>7336</v>
      </c>
      <c r="E10" s="324">
        <v>1834</v>
      </c>
      <c r="F10" s="324"/>
      <c r="G10" s="324"/>
      <c r="H10" s="399">
        <f>SUM(B10:G10)</f>
        <v>9170</v>
      </c>
      <c r="I10" s="324"/>
      <c r="J10" s="617">
        <f>SUM(H10:I10)</f>
        <v>9170</v>
      </c>
    </row>
    <row r="11" spans="1:10" ht="12.75">
      <c r="A11" s="618" t="s">
        <v>464</v>
      </c>
      <c r="B11" s="326"/>
      <c r="C11" s="324"/>
      <c r="D11" s="324"/>
      <c r="E11" s="324"/>
      <c r="F11" s="324"/>
      <c r="G11" s="324"/>
      <c r="H11" s="399">
        <f aca="true" t="shared" si="0" ref="H11:H37">SUM(B11:G11)</f>
        <v>0</v>
      </c>
      <c r="I11" s="324"/>
      <c r="J11" s="617">
        <f aca="true" t="shared" si="1" ref="J11:J37">SUM(H11:I11)</f>
        <v>0</v>
      </c>
    </row>
    <row r="12" spans="1:10" ht="12.75">
      <c r="A12" s="618" t="s">
        <v>465</v>
      </c>
      <c r="B12" s="612">
        <v>1465</v>
      </c>
      <c r="C12" s="324">
        <v>339</v>
      </c>
      <c r="D12" s="324">
        <v>6967</v>
      </c>
      <c r="E12" s="324">
        <v>2000</v>
      </c>
      <c r="F12" s="324"/>
      <c r="G12" s="324">
        <v>0</v>
      </c>
      <c r="H12" s="399">
        <f t="shared" si="0"/>
        <v>10771</v>
      </c>
      <c r="I12" s="324">
        <v>546</v>
      </c>
      <c r="J12" s="617">
        <f t="shared" si="1"/>
        <v>11317</v>
      </c>
    </row>
    <row r="13" spans="1:10" ht="12.75">
      <c r="A13" s="618" t="s">
        <v>466</v>
      </c>
      <c r="B13" s="612">
        <v>89</v>
      </c>
      <c r="C13" s="324"/>
      <c r="D13" s="324">
        <v>447</v>
      </c>
      <c r="E13" s="324">
        <v>134</v>
      </c>
      <c r="F13" s="324"/>
      <c r="G13" s="324"/>
      <c r="H13" s="399">
        <f t="shared" si="0"/>
        <v>670</v>
      </c>
      <c r="I13" s="324">
        <v>20</v>
      </c>
      <c r="J13" s="617">
        <f t="shared" si="1"/>
        <v>690</v>
      </c>
    </row>
    <row r="14" spans="1:10" ht="12.75">
      <c r="A14" s="618" t="s">
        <v>467</v>
      </c>
      <c r="B14" s="612"/>
      <c r="C14" s="324"/>
      <c r="D14" s="324">
        <v>1200</v>
      </c>
      <c r="E14" s="324">
        <v>300</v>
      </c>
      <c r="F14" s="324"/>
      <c r="G14" s="324"/>
      <c r="H14" s="399">
        <f t="shared" si="0"/>
        <v>1500</v>
      </c>
      <c r="I14" s="324"/>
      <c r="J14" s="617">
        <f t="shared" si="1"/>
        <v>1500</v>
      </c>
    </row>
    <row r="15" spans="1:10" ht="12.75">
      <c r="A15" s="618" t="s">
        <v>487</v>
      </c>
      <c r="B15" s="612">
        <v>430</v>
      </c>
      <c r="C15" s="324"/>
      <c r="D15" s="324">
        <v>80</v>
      </c>
      <c r="E15" s="324">
        <v>128</v>
      </c>
      <c r="F15" s="324"/>
      <c r="G15" s="324"/>
      <c r="H15" s="399">
        <f>SUM(B15:G15)</f>
        <v>638</v>
      </c>
      <c r="I15" s="324">
        <v>10</v>
      </c>
      <c r="J15" s="617">
        <f t="shared" si="1"/>
        <v>648</v>
      </c>
    </row>
    <row r="16" spans="1:10" ht="12.75">
      <c r="A16" s="618" t="s">
        <v>468</v>
      </c>
      <c r="B16" s="612"/>
      <c r="C16" s="324"/>
      <c r="D16" s="324"/>
      <c r="E16" s="324"/>
      <c r="F16" s="324"/>
      <c r="G16" s="324"/>
      <c r="H16" s="399">
        <f t="shared" si="0"/>
        <v>0</v>
      </c>
      <c r="I16" s="324"/>
      <c r="J16" s="617">
        <f t="shared" si="1"/>
        <v>0</v>
      </c>
    </row>
    <row r="17" spans="1:10" ht="12.75">
      <c r="A17" s="618" t="s">
        <v>469</v>
      </c>
      <c r="B17" s="612"/>
      <c r="C17" s="324"/>
      <c r="D17" s="324"/>
      <c r="E17" s="324"/>
      <c r="F17" s="324"/>
      <c r="G17" s="324"/>
      <c r="H17" s="399">
        <f t="shared" si="0"/>
        <v>0</v>
      </c>
      <c r="I17" s="324"/>
      <c r="J17" s="617">
        <f t="shared" si="1"/>
        <v>0</v>
      </c>
    </row>
    <row r="18" spans="1:10" ht="12.75">
      <c r="A18" s="618" t="s">
        <v>470</v>
      </c>
      <c r="B18" s="612">
        <v>20</v>
      </c>
      <c r="C18" s="324">
        <v>75</v>
      </c>
      <c r="D18" s="324">
        <v>560</v>
      </c>
      <c r="E18" s="324">
        <v>164</v>
      </c>
      <c r="F18" s="324"/>
      <c r="G18" s="324"/>
      <c r="H18" s="399">
        <f t="shared" si="0"/>
        <v>819</v>
      </c>
      <c r="I18" s="324"/>
      <c r="J18" s="617">
        <f t="shared" si="1"/>
        <v>819</v>
      </c>
    </row>
    <row r="19" spans="1:10" ht="12.75">
      <c r="A19" s="618" t="s">
        <v>471</v>
      </c>
      <c r="B19" s="612"/>
      <c r="C19" s="324"/>
      <c r="D19" s="324"/>
      <c r="E19" s="324"/>
      <c r="F19" s="324"/>
      <c r="G19" s="324"/>
      <c r="H19" s="399">
        <f t="shared" si="0"/>
        <v>0</v>
      </c>
      <c r="I19" s="324"/>
      <c r="J19" s="617">
        <f t="shared" si="1"/>
        <v>0</v>
      </c>
    </row>
    <row r="20" spans="1:10" ht="12.75">
      <c r="A20" s="618" t="s">
        <v>472</v>
      </c>
      <c r="B20" s="612"/>
      <c r="C20" s="324"/>
      <c r="D20" s="324"/>
      <c r="E20" s="324"/>
      <c r="F20" s="324"/>
      <c r="G20" s="324"/>
      <c r="H20" s="399">
        <f t="shared" si="0"/>
        <v>0</v>
      </c>
      <c r="I20" s="324"/>
      <c r="J20" s="617">
        <f t="shared" si="1"/>
        <v>0</v>
      </c>
    </row>
    <row r="21" spans="1:10" ht="12.75">
      <c r="A21" s="618" t="s">
        <v>473</v>
      </c>
      <c r="B21" s="612"/>
      <c r="C21" s="324"/>
      <c r="D21" s="324"/>
      <c r="E21" s="324"/>
      <c r="F21" s="324"/>
      <c r="G21" s="324"/>
      <c r="H21" s="399">
        <f t="shared" si="0"/>
        <v>0</v>
      </c>
      <c r="I21" s="324"/>
      <c r="J21" s="617">
        <f t="shared" si="1"/>
        <v>0</v>
      </c>
    </row>
    <row r="22" spans="1:10" ht="12.75">
      <c r="A22" s="618" t="s">
        <v>474</v>
      </c>
      <c r="B22" s="612"/>
      <c r="C22" s="324"/>
      <c r="D22" s="324"/>
      <c r="E22" s="324"/>
      <c r="F22" s="324"/>
      <c r="G22" s="324"/>
      <c r="H22" s="399">
        <f t="shared" si="0"/>
        <v>0</v>
      </c>
      <c r="I22" s="324"/>
      <c r="J22" s="617">
        <f t="shared" si="1"/>
        <v>0</v>
      </c>
    </row>
    <row r="23" spans="1:10" ht="12.75">
      <c r="A23" s="618" t="s">
        <v>475</v>
      </c>
      <c r="B23" s="612"/>
      <c r="C23" s="324"/>
      <c r="D23" s="324"/>
      <c r="E23" s="324"/>
      <c r="F23" s="324"/>
      <c r="G23" s="324"/>
      <c r="H23" s="399">
        <f t="shared" si="0"/>
        <v>0</v>
      </c>
      <c r="I23" s="324"/>
      <c r="J23" s="617">
        <f t="shared" si="1"/>
        <v>0</v>
      </c>
    </row>
    <row r="24" spans="1:10" ht="12.75">
      <c r="A24" s="618" t="s">
        <v>476</v>
      </c>
      <c r="B24" s="612"/>
      <c r="C24" s="324"/>
      <c r="D24" s="324"/>
      <c r="E24" s="324"/>
      <c r="F24" s="324"/>
      <c r="G24" s="324"/>
      <c r="H24" s="399">
        <f t="shared" si="0"/>
        <v>0</v>
      </c>
      <c r="I24" s="324"/>
      <c r="J24" s="617">
        <f t="shared" si="1"/>
        <v>0</v>
      </c>
    </row>
    <row r="25" spans="1:10" ht="12.75">
      <c r="A25" s="618" t="s">
        <v>477</v>
      </c>
      <c r="B25" s="612"/>
      <c r="C25" s="324"/>
      <c r="D25" s="324"/>
      <c r="E25" s="324"/>
      <c r="F25" s="324"/>
      <c r="G25" s="324"/>
      <c r="H25" s="399">
        <f t="shared" si="0"/>
        <v>0</v>
      </c>
      <c r="I25" s="324"/>
      <c r="J25" s="617">
        <f t="shared" si="1"/>
        <v>0</v>
      </c>
    </row>
    <row r="26" spans="1:10" ht="12.75">
      <c r="A26" s="618" t="s">
        <v>478</v>
      </c>
      <c r="B26" s="612"/>
      <c r="C26" s="324"/>
      <c r="D26" s="324"/>
      <c r="E26" s="324"/>
      <c r="F26" s="324"/>
      <c r="G26" s="324"/>
      <c r="H26" s="399">
        <f t="shared" si="0"/>
        <v>0</v>
      </c>
      <c r="I26" s="324"/>
      <c r="J26" s="617">
        <f t="shared" si="1"/>
        <v>0</v>
      </c>
    </row>
    <row r="27" spans="1:10" ht="12.75">
      <c r="A27" s="618" t="s">
        <v>479</v>
      </c>
      <c r="B27" s="612"/>
      <c r="C27" s="324"/>
      <c r="D27" s="324"/>
      <c r="E27" s="324"/>
      <c r="F27" s="324"/>
      <c r="G27" s="324"/>
      <c r="H27" s="399">
        <f t="shared" si="0"/>
        <v>0</v>
      </c>
      <c r="I27" s="324"/>
      <c r="J27" s="617">
        <f t="shared" si="1"/>
        <v>0</v>
      </c>
    </row>
    <row r="28" spans="1:10" ht="12.75">
      <c r="A28" s="618" t="s">
        <v>480</v>
      </c>
      <c r="B28" s="612"/>
      <c r="C28" s="323"/>
      <c r="D28" s="323"/>
      <c r="E28" s="323"/>
      <c r="F28" s="323"/>
      <c r="G28" s="323"/>
      <c r="H28" s="399">
        <f t="shared" si="0"/>
        <v>0</v>
      </c>
      <c r="I28" s="323"/>
      <c r="J28" s="617">
        <f t="shared" si="1"/>
        <v>0</v>
      </c>
    </row>
    <row r="29" spans="1:10" ht="12.75">
      <c r="A29" s="618" t="s">
        <v>481</v>
      </c>
      <c r="B29" s="612"/>
      <c r="C29" s="323"/>
      <c r="D29" s="323"/>
      <c r="E29" s="323"/>
      <c r="F29" s="323"/>
      <c r="G29" s="323"/>
      <c r="H29" s="399">
        <f t="shared" si="0"/>
        <v>0</v>
      </c>
      <c r="I29" s="323"/>
      <c r="J29" s="617">
        <f t="shared" si="1"/>
        <v>0</v>
      </c>
    </row>
    <row r="30" spans="1:10" ht="12.75">
      <c r="A30" s="618" t="s">
        <v>539</v>
      </c>
      <c r="B30" s="612"/>
      <c r="C30" s="323"/>
      <c r="D30" s="323"/>
      <c r="E30" s="323"/>
      <c r="F30" s="323"/>
      <c r="G30" s="323"/>
      <c r="H30" s="399">
        <f t="shared" si="0"/>
        <v>0</v>
      </c>
      <c r="I30" s="323"/>
      <c r="J30" s="617"/>
    </row>
    <row r="31" spans="1:10" ht="12.75">
      <c r="A31" s="618" t="s">
        <v>482</v>
      </c>
      <c r="B31" s="612"/>
      <c r="C31" s="323"/>
      <c r="D31" s="323"/>
      <c r="E31" s="323"/>
      <c r="F31" s="323"/>
      <c r="G31" s="323"/>
      <c r="H31" s="399">
        <f t="shared" si="0"/>
        <v>0</v>
      </c>
      <c r="I31" s="323"/>
      <c r="J31" s="617">
        <f t="shared" si="1"/>
        <v>0</v>
      </c>
    </row>
    <row r="32" spans="1:10" ht="12.75">
      <c r="A32" s="618" t="s">
        <v>536</v>
      </c>
      <c r="B32" s="612"/>
      <c r="C32" s="323"/>
      <c r="D32" s="323"/>
      <c r="E32" s="323"/>
      <c r="F32" s="323"/>
      <c r="G32" s="323"/>
      <c r="H32" s="399">
        <f t="shared" si="0"/>
        <v>0</v>
      </c>
      <c r="I32" s="323"/>
      <c r="J32" s="617"/>
    </row>
    <row r="33" spans="1:10" ht="12.75">
      <c r="A33" s="618" t="s">
        <v>483</v>
      </c>
      <c r="B33" s="612"/>
      <c r="C33" s="323"/>
      <c r="D33" s="323"/>
      <c r="E33" s="323"/>
      <c r="F33" s="323"/>
      <c r="G33" s="323"/>
      <c r="H33" s="399">
        <f t="shared" si="0"/>
        <v>0</v>
      </c>
      <c r="I33" s="323"/>
      <c r="J33" s="617">
        <f t="shared" si="1"/>
        <v>0</v>
      </c>
    </row>
    <row r="34" spans="1:10" ht="12.75">
      <c r="A34" s="618" t="s">
        <v>526</v>
      </c>
      <c r="B34" s="612">
        <v>16</v>
      </c>
      <c r="C34" s="323"/>
      <c r="D34" s="323"/>
      <c r="E34" s="323">
        <v>4</v>
      </c>
      <c r="F34" s="323"/>
      <c r="G34" s="323"/>
      <c r="H34" s="399">
        <f t="shared" si="0"/>
        <v>20</v>
      </c>
      <c r="I34" s="323"/>
      <c r="J34" s="617">
        <f t="shared" si="1"/>
        <v>20</v>
      </c>
    </row>
    <row r="35" spans="1:10" ht="12.75">
      <c r="A35" s="618" t="s">
        <v>484</v>
      </c>
      <c r="B35" s="612">
        <v>50</v>
      </c>
      <c r="C35" s="323"/>
      <c r="D35" s="323">
        <v>1460</v>
      </c>
      <c r="E35" s="323">
        <v>378</v>
      </c>
      <c r="F35" s="323"/>
      <c r="G35" s="323"/>
      <c r="H35" s="399">
        <f t="shared" si="0"/>
        <v>1888</v>
      </c>
      <c r="I35" s="323"/>
      <c r="J35" s="617">
        <f t="shared" si="1"/>
        <v>1888</v>
      </c>
    </row>
    <row r="36" spans="1:10" ht="12.75">
      <c r="A36" s="618" t="s">
        <v>485</v>
      </c>
      <c r="B36" s="612"/>
      <c r="C36" s="323"/>
      <c r="D36" s="323"/>
      <c r="E36" s="323"/>
      <c r="F36" s="323"/>
      <c r="G36" s="323"/>
      <c r="H36" s="399">
        <f t="shared" si="0"/>
        <v>0</v>
      </c>
      <c r="I36" s="323"/>
      <c r="J36" s="617">
        <f t="shared" si="1"/>
        <v>0</v>
      </c>
    </row>
    <row r="37" spans="1:10" ht="12.75">
      <c r="A37" s="618" t="s">
        <v>486</v>
      </c>
      <c r="B37" s="612"/>
      <c r="C37" s="323"/>
      <c r="D37" s="323">
        <v>115</v>
      </c>
      <c r="E37" s="323">
        <v>29</v>
      </c>
      <c r="F37" s="323"/>
      <c r="G37" s="323"/>
      <c r="H37" s="399">
        <f t="shared" si="0"/>
        <v>144</v>
      </c>
      <c r="I37" s="323"/>
      <c r="J37" s="617">
        <f t="shared" si="1"/>
        <v>144</v>
      </c>
    </row>
    <row r="38" spans="1:10" ht="13.5" thickBot="1">
      <c r="A38" s="619" t="s">
        <v>249</v>
      </c>
      <c r="B38" s="620">
        <f>SUM(B10:B37)</f>
        <v>2070</v>
      </c>
      <c r="C38" s="621">
        <f>SUM(C10:C27)</f>
        <v>414</v>
      </c>
      <c r="D38" s="621">
        <f aca="true" t="shared" si="2" ref="D38:J38">SUM(D10:D37)</f>
        <v>18165</v>
      </c>
      <c r="E38" s="621">
        <f t="shared" si="2"/>
        <v>4971</v>
      </c>
      <c r="F38" s="621">
        <f t="shared" si="2"/>
        <v>0</v>
      </c>
      <c r="G38" s="621">
        <f t="shared" si="2"/>
        <v>0</v>
      </c>
      <c r="H38" s="621">
        <f t="shared" si="2"/>
        <v>25620</v>
      </c>
      <c r="I38" s="621">
        <f t="shared" si="2"/>
        <v>576</v>
      </c>
      <c r="J38" s="622">
        <f t="shared" si="2"/>
        <v>26196</v>
      </c>
    </row>
  </sheetData>
  <sheetProtection/>
  <mergeCells count="7">
    <mergeCell ref="I1:J1"/>
    <mergeCell ref="A6:A9"/>
    <mergeCell ref="B6:I6"/>
    <mergeCell ref="H7:H8"/>
    <mergeCell ref="A2:K2"/>
    <mergeCell ref="A3:K3"/>
    <mergeCell ref="A4:K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3">
      <selection activeCell="H12" sqref="H12"/>
    </sheetView>
  </sheetViews>
  <sheetFormatPr defaultColWidth="9.00390625" defaultRowHeight="12.75"/>
  <cols>
    <col min="1" max="1" width="33.125" style="0" customWidth="1"/>
    <col min="2" max="2" width="11.00390625" style="0" bestFit="1" customWidth="1"/>
    <col min="3" max="3" width="12.875" style="0" bestFit="1" customWidth="1"/>
    <col min="4" max="5" width="11.00390625" style="0" bestFit="1" customWidth="1"/>
    <col min="6" max="11" width="12.50390625" style="0" customWidth="1"/>
  </cols>
  <sheetData>
    <row r="1" spans="1:11" ht="15.75">
      <c r="A1" s="311"/>
      <c r="B1" s="311"/>
      <c r="E1" s="312"/>
      <c r="F1" s="312"/>
      <c r="I1" s="746" t="s">
        <v>401</v>
      </c>
      <c r="J1" s="746"/>
      <c r="K1" s="746"/>
    </row>
    <row r="3" spans="1:11" ht="15.75">
      <c r="A3" s="729" t="s">
        <v>248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</row>
    <row r="4" spans="1:11" ht="15.75">
      <c r="A4" s="729" t="s">
        <v>556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</row>
    <row r="5" spans="1:11" ht="15.75">
      <c r="A5" s="729" t="s">
        <v>281</v>
      </c>
      <c r="B5" s="729"/>
      <c r="C5" s="729"/>
      <c r="D5" s="729"/>
      <c r="E5" s="729"/>
      <c r="F5" s="729"/>
      <c r="G5" s="729"/>
      <c r="H5" s="729"/>
      <c r="I5" s="729"/>
      <c r="J5" s="729"/>
      <c r="K5" s="729"/>
    </row>
    <row r="6" spans="1:11" ht="15.75">
      <c r="A6" s="483"/>
      <c r="B6" s="483"/>
      <c r="C6" s="483"/>
      <c r="D6" s="483"/>
      <c r="E6" s="483"/>
      <c r="F6" s="483"/>
      <c r="G6" s="483"/>
      <c r="H6" s="483"/>
      <c r="I6" s="483"/>
      <c r="J6" s="483"/>
      <c r="K6" s="483"/>
    </row>
    <row r="7" spans="1:11" ht="12.75">
      <c r="A7" s="755" t="s">
        <v>41</v>
      </c>
      <c r="B7" s="314" t="s">
        <v>282</v>
      </c>
      <c r="C7" s="275" t="s">
        <v>283</v>
      </c>
      <c r="D7" s="275" t="s">
        <v>284</v>
      </c>
      <c r="E7" s="275" t="s">
        <v>202</v>
      </c>
      <c r="F7" s="314" t="s">
        <v>285</v>
      </c>
      <c r="G7" s="275" t="s">
        <v>286</v>
      </c>
      <c r="H7" s="275" t="s">
        <v>287</v>
      </c>
      <c r="I7" s="275" t="s">
        <v>288</v>
      </c>
      <c r="J7" s="315" t="s">
        <v>202</v>
      </c>
      <c r="K7" s="315" t="s">
        <v>289</v>
      </c>
    </row>
    <row r="8" spans="1:11" ht="12.75">
      <c r="A8" s="756"/>
      <c r="B8" s="316" t="s">
        <v>290</v>
      </c>
      <c r="C8" s="316" t="s">
        <v>291</v>
      </c>
      <c r="D8" s="317" t="s">
        <v>292</v>
      </c>
      <c r="E8" s="318" t="s">
        <v>293</v>
      </c>
      <c r="F8" s="316" t="s">
        <v>294</v>
      </c>
      <c r="G8" s="318" t="s">
        <v>295</v>
      </c>
      <c r="H8" s="318" t="s">
        <v>296</v>
      </c>
      <c r="I8" s="318" t="s">
        <v>297</v>
      </c>
      <c r="J8" s="317" t="s">
        <v>298</v>
      </c>
      <c r="K8" s="317" t="s">
        <v>290</v>
      </c>
    </row>
    <row r="9" spans="1:11" ht="12.75">
      <c r="A9" s="757"/>
      <c r="B9" s="319"/>
      <c r="C9" s="319" t="s">
        <v>290</v>
      </c>
      <c r="D9" s="320" t="s">
        <v>290</v>
      </c>
      <c r="E9" s="277" t="s">
        <v>299</v>
      </c>
      <c r="F9" s="319" t="s">
        <v>300</v>
      </c>
      <c r="G9" s="277" t="s">
        <v>301</v>
      </c>
      <c r="H9" s="277" t="s">
        <v>290</v>
      </c>
      <c r="I9" s="277" t="s">
        <v>290</v>
      </c>
      <c r="J9" s="320" t="s">
        <v>290</v>
      </c>
      <c r="K9" s="320" t="s">
        <v>302</v>
      </c>
    </row>
    <row r="10" spans="1:11" ht="12.75">
      <c r="A10" s="267" t="s">
        <v>463</v>
      </c>
      <c r="B10" s="323"/>
      <c r="C10" s="324"/>
      <c r="D10" s="324"/>
      <c r="E10" s="324"/>
      <c r="F10" s="324"/>
      <c r="G10" s="325"/>
      <c r="H10" s="325"/>
      <c r="I10" s="325"/>
      <c r="J10" s="325"/>
      <c r="K10" s="326">
        <f>SUM(B10:J10)</f>
        <v>0</v>
      </c>
    </row>
    <row r="11" spans="1:11" ht="12.75">
      <c r="A11" s="267" t="s">
        <v>464</v>
      </c>
      <c r="B11" s="323"/>
      <c r="C11" s="324"/>
      <c r="D11" s="324"/>
      <c r="E11" s="324"/>
      <c r="F11" s="324"/>
      <c r="G11" s="325"/>
      <c r="H11" s="325"/>
      <c r="I11" s="325"/>
      <c r="J11" s="325"/>
      <c r="K11" s="326">
        <f>SUM(B11:J11)</f>
        <v>0</v>
      </c>
    </row>
    <row r="12" spans="1:11" ht="12.75">
      <c r="A12" s="267" t="s">
        <v>465</v>
      </c>
      <c r="B12" s="323"/>
      <c r="C12" s="324">
        <v>100</v>
      </c>
      <c r="D12" s="324">
        <v>115</v>
      </c>
      <c r="E12" s="324">
        <v>30</v>
      </c>
      <c r="F12" s="324"/>
      <c r="G12" s="325"/>
      <c r="H12" s="325">
        <v>200</v>
      </c>
      <c r="I12" s="325">
        <v>20</v>
      </c>
      <c r="J12" s="325">
        <v>1000</v>
      </c>
      <c r="K12" s="326">
        <f>SUM(B12:J12)</f>
        <v>1465</v>
      </c>
    </row>
    <row r="13" spans="1:11" ht="12.75">
      <c r="A13" s="267" t="s">
        <v>466</v>
      </c>
      <c r="B13" s="323"/>
      <c r="C13" s="324">
        <v>50</v>
      </c>
      <c r="D13" s="324"/>
      <c r="E13" s="324"/>
      <c r="F13" s="324"/>
      <c r="G13" s="325"/>
      <c r="H13" s="325"/>
      <c r="I13" s="325"/>
      <c r="J13" s="325">
        <v>39</v>
      </c>
      <c r="K13" s="326">
        <f>SUM(B13:J13)</f>
        <v>89</v>
      </c>
    </row>
    <row r="14" spans="1:11" ht="12.75">
      <c r="A14" s="267" t="s">
        <v>467</v>
      </c>
      <c r="B14" s="323"/>
      <c r="C14" s="324"/>
      <c r="D14" s="324"/>
      <c r="E14" s="324"/>
      <c r="F14" s="324"/>
      <c r="G14" s="325"/>
      <c r="H14" s="325"/>
      <c r="I14" s="325"/>
      <c r="J14" s="325"/>
      <c r="K14" s="326">
        <f aca="true" t="shared" si="0" ref="K14:K37">SUM(B14:J14)</f>
        <v>0</v>
      </c>
    </row>
    <row r="15" spans="1:11" ht="12.75">
      <c r="A15" s="267" t="s">
        <v>487</v>
      </c>
      <c r="B15" s="323"/>
      <c r="C15" s="323"/>
      <c r="D15" s="323"/>
      <c r="E15" s="323"/>
      <c r="F15" s="323">
        <v>250</v>
      </c>
      <c r="G15" s="323"/>
      <c r="H15" s="323"/>
      <c r="I15" s="323">
        <v>20</v>
      </c>
      <c r="J15" s="323">
        <v>160</v>
      </c>
      <c r="K15" s="326">
        <f t="shared" si="0"/>
        <v>430</v>
      </c>
    </row>
    <row r="16" spans="1:11" ht="12.75">
      <c r="A16" s="267" t="s">
        <v>468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6">
        <f t="shared" si="0"/>
        <v>0</v>
      </c>
    </row>
    <row r="17" spans="1:11" ht="12.75">
      <c r="A17" s="267" t="s">
        <v>469</v>
      </c>
      <c r="B17" s="323"/>
      <c r="C17" s="324"/>
      <c r="D17" s="324"/>
      <c r="E17" s="324"/>
      <c r="F17" s="324"/>
      <c r="G17" s="325"/>
      <c r="H17" s="325"/>
      <c r="I17" s="325"/>
      <c r="J17" s="325"/>
      <c r="K17" s="326">
        <f t="shared" si="0"/>
        <v>0</v>
      </c>
    </row>
    <row r="18" spans="1:11" ht="12.75">
      <c r="A18" s="267" t="s">
        <v>470</v>
      </c>
      <c r="B18" s="323"/>
      <c r="C18" s="324"/>
      <c r="D18" s="324"/>
      <c r="E18" s="324"/>
      <c r="F18" s="324"/>
      <c r="G18" s="325"/>
      <c r="H18" s="325"/>
      <c r="I18" s="325"/>
      <c r="J18" s="325">
        <v>20</v>
      </c>
      <c r="K18" s="326">
        <f t="shared" si="0"/>
        <v>20</v>
      </c>
    </row>
    <row r="19" spans="1:11" ht="12.75">
      <c r="A19" s="267" t="s">
        <v>471</v>
      </c>
      <c r="B19" s="323"/>
      <c r="C19" s="324"/>
      <c r="D19" s="324"/>
      <c r="E19" s="324"/>
      <c r="F19" s="324"/>
      <c r="G19" s="325"/>
      <c r="H19" s="325"/>
      <c r="I19" s="325"/>
      <c r="J19" s="325"/>
      <c r="K19" s="326">
        <f t="shared" si="0"/>
        <v>0</v>
      </c>
    </row>
    <row r="20" spans="1:11" ht="12.75">
      <c r="A20" s="267" t="s">
        <v>472</v>
      </c>
      <c r="B20" s="323"/>
      <c r="C20" s="324"/>
      <c r="D20" s="324"/>
      <c r="E20" s="324"/>
      <c r="F20" s="324"/>
      <c r="G20" s="325"/>
      <c r="H20" s="325"/>
      <c r="I20" s="325"/>
      <c r="J20" s="325"/>
      <c r="K20" s="326">
        <f t="shared" si="0"/>
        <v>0</v>
      </c>
    </row>
    <row r="21" spans="1:11" ht="12.75">
      <c r="A21" s="267" t="s">
        <v>473</v>
      </c>
      <c r="B21" s="323"/>
      <c r="C21" s="324"/>
      <c r="D21" s="324"/>
      <c r="E21" s="324"/>
      <c r="F21" s="324"/>
      <c r="G21" s="325"/>
      <c r="H21" s="325"/>
      <c r="I21" s="325"/>
      <c r="J21" s="325"/>
      <c r="K21" s="326">
        <f t="shared" si="0"/>
        <v>0</v>
      </c>
    </row>
    <row r="22" spans="1:11" ht="12.75">
      <c r="A22" s="267" t="s">
        <v>474</v>
      </c>
      <c r="B22" s="323"/>
      <c r="C22" s="324"/>
      <c r="D22" s="324"/>
      <c r="E22" s="324"/>
      <c r="F22" s="324"/>
      <c r="G22" s="325"/>
      <c r="H22" s="325"/>
      <c r="I22" s="325"/>
      <c r="J22" s="325"/>
      <c r="K22" s="326">
        <f t="shared" si="0"/>
        <v>0</v>
      </c>
    </row>
    <row r="23" spans="1:11" ht="12.75">
      <c r="A23" s="267" t="s">
        <v>475</v>
      </c>
      <c r="B23" s="323"/>
      <c r="C23" s="324"/>
      <c r="D23" s="324"/>
      <c r="E23" s="324"/>
      <c r="F23" s="324"/>
      <c r="G23" s="325"/>
      <c r="H23" s="325"/>
      <c r="I23" s="325"/>
      <c r="J23" s="325"/>
      <c r="K23" s="326">
        <f t="shared" si="0"/>
        <v>0</v>
      </c>
    </row>
    <row r="24" spans="1:11" ht="12.75">
      <c r="A24" s="267" t="s">
        <v>476</v>
      </c>
      <c r="B24" s="323"/>
      <c r="C24" s="324"/>
      <c r="D24" s="324"/>
      <c r="E24" s="324"/>
      <c r="F24" s="324"/>
      <c r="G24" s="325"/>
      <c r="H24" s="325"/>
      <c r="I24" s="325"/>
      <c r="J24" s="325"/>
      <c r="K24" s="326">
        <f t="shared" si="0"/>
        <v>0</v>
      </c>
    </row>
    <row r="25" spans="1:11" ht="12.75">
      <c r="A25" s="267" t="s">
        <v>477</v>
      </c>
      <c r="B25" s="323"/>
      <c r="C25" s="324"/>
      <c r="D25" s="324"/>
      <c r="E25" s="324"/>
      <c r="F25" s="324"/>
      <c r="G25" s="325"/>
      <c r="H25" s="325"/>
      <c r="I25" s="325"/>
      <c r="J25" s="325"/>
      <c r="K25" s="326">
        <f t="shared" si="0"/>
        <v>0</v>
      </c>
    </row>
    <row r="26" spans="1:11" ht="12.75">
      <c r="A26" s="267" t="s">
        <v>478</v>
      </c>
      <c r="B26" s="323"/>
      <c r="C26" s="324"/>
      <c r="D26" s="324"/>
      <c r="E26" s="324"/>
      <c r="F26" s="324"/>
      <c r="G26" s="325"/>
      <c r="H26" s="325"/>
      <c r="I26" s="325"/>
      <c r="J26" s="325"/>
      <c r="K26" s="326">
        <f t="shared" si="0"/>
        <v>0</v>
      </c>
    </row>
    <row r="27" spans="1:11" ht="12.75">
      <c r="A27" s="267" t="s">
        <v>479</v>
      </c>
      <c r="B27" s="323"/>
      <c r="C27" s="324"/>
      <c r="D27" s="324"/>
      <c r="E27" s="324"/>
      <c r="F27" s="324"/>
      <c r="G27" s="325"/>
      <c r="H27" s="325"/>
      <c r="I27" s="325"/>
      <c r="J27" s="325"/>
      <c r="K27" s="326">
        <f t="shared" si="0"/>
        <v>0</v>
      </c>
    </row>
    <row r="28" spans="1:11" ht="12.75">
      <c r="A28" s="267" t="s">
        <v>480</v>
      </c>
      <c r="B28" s="323"/>
      <c r="C28" s="324"/>
      <c r="D28" s="324"/>
      <c r="E28" s="324"/>
      <c r="F28" s="324"/>
      <c r="G28" s="325"/>
      <c r="H28" s="325"/>
      <c r="I28" s="325"/>
      <c r="J28" s="325"/>
      <c r="K28" s="326">
        <f t="shared" si="0"/>
        <v>0</v>
      </c>
    </row>
    <row r="29" spans="1:11" ht="12.75">
      <c r="A29" s="267" t="s">
        <v>481</v>
      </c>
      <c r="B29" s="323"/>
      <c r="C29" s="324"/>
      <c r="D29" s="324"/>
      <c r="E29" s="324"/>
      <c r="F29" s="324"/>
      <c r="G29" s="325"/>
      <c r="H29" s="325"/>
      <c r="I29" s="325"/>
      <c r="J29" s="325"/>
      <c r="K29" s="326">
        <f t="shared" si="0"/>
        <v>0</v>
      </c>
    </row>
    <row r="30" spans="1:11" ht="12.75">
      <c r="A30" s="267" t="s">
        <v>540</v>
      </c>
      <c r="B30" s="323"/>
      <c r="C30" s="324"/>
      <c r="D30" s="324"/>
      <c r="E30" s="324"/>
      <c r="F30" s="324"/>
      <c r="G30" s="325"/>
      <c r="H30" s="325"/>
      <c r="I30" s="325"/>
      <c r="J30" s="325"/>
      <c r="K30" s="326">
        <f t="shared" si="0"/>
        <v>0</v>
      </c>
    </row>
    <row r="31" spans="1:11" ht="12.75">
      <c r="A31" s="267" t="s">
        <v>482</v>
      </c>
      <c r="B31" s="323"/>
      <c r="C31" s="324"/>
      <c r="D31" s="324"/>
      <c r="E31" s="324"/>
      <c r="F31" s="324"/>
      <c r="G31" s="325"/>
      <c r="H31" s="325"/>
      <c r="I31" s="325"/>
      <c r="J31" s="325"/>
      <c r="K31" s="326">
        <f t="shared" si="0"/>
        <v>0</v>
      </c>
    </row>
    <row r="32" spans="1:11" ht="12.75">
      <c r="A32" s="267" t="s">
        <v>538</v>
      </c>
      <c r="B32" s="323"/>
      <c r="C32" s="324"/>
      <c r="D32" s="324"/>
      <c r="E32" s="324"/>
      <c r="F32" s="324"/>
      <c r="G32" s="325"/>
      <c r="H32" s="325"/>
      <c r="I32" s="325"/>
      <c r="J32" s="325"/>
      <c r="K32" s="326">
        <f t="shared" si="0"/>
        <v>0</v>
      </c>
    </row>
    <row r="33" spans="1:11" ht="12.75">
      <c r="A33" s="267" t="s">
        <v>483</v>
      </c>
      <c r="B33" s="323"/>
      <c r="C33" s="324"/>
      <c r="D33" s="324"/>
      <c r="E33" s="324"/>
      <c r="F33" s="324"/>
      <c r="G33" s="325"/>
      <c r="H33" s="325"/>
      <c r="I33" s="325"/>
      <c r="J33" s="325"/>
      <c r="K33" s="326">
        <f t="shared" si="0"/>
        <v>0</v>
      </c>
    </row>
    <row r="34" spans="1:11" ht="12.75">
      <c r="A34" s="267" t="s">
        <v>525</v>
      </c>
      <c r="B34" s="323"/>
      <c r="C34" s="324"/>
      <c r="D34" s="324"/>
      <c r="E34" s="324"/>
      <c r="F34" s="324"/>
      <c r="G34" s="325"/>
      <c r="H34" s="325"/>
      <c r="I34" s="325"/>
      <c r="J34" s="325">
        <v>16</v>
      </c>
      <c r="K34" s="326">
        <f t="shared" si="0"/>
        <v>16</v>
      </c>
    </row>
    <row r="35" spans="1:11" ht="12.75">
      <c r="A35" s="267" t="s">
        <v>484</v>
      </c>
      <c r="B35" s="323"/>
      <c r="C35" s="324"/>
      <c r="D35" s="324"/>
      <c r="E35" s="324"/>
      <c r="F35" s="324"/>
      <c r="G35" s="325"/>
      <c r="H35" s="325"/>
      <c r="I35" s="325"/>
      <c r="J35" s="325">
        <v>50</v>
      </c>
      <c r="K35" s="326">
        <f t="shared" si="0"/>
        <v>50</v>
      </c>
    </row>
    <row r="36" spans="1:11" ht="12.75">
      <c r="A36" s="267" t="s">
        <v>485</v>
      </c>
      <c r="B36" s="323"/>
      <c r="C36" s="324"/>
      <c r="D36" s="324"/>
      <c r="E36" s="324"/>
      <c r="F36" s="324"/>
      <c r="G36" s="325"/>
      <c r="H36" s="325"/>
      <c r="I36" s="325"/>
      <c r="J36" s="325"/>
      <c r="K36" s="326">
        <f t="shared" si="0"/>
        <v>0</v>
      </c>
    </row>
    <row r="37" spans="1:11" ht="12.75">
      <c r="A37" s="267" t="s">
        <v>486</v>
      </c>
      <c r="B37" s="323"/>
      <c r="C37" s="324"/>
      <c r="D37" s="324"/>
      <c r="E37" s="324"/>
      <c r="F37" s="324"/>
      <c r="G37" s="325"/>
      <c r="H37" s="325"/>
      <c r="I37" s="325"/>
      <c r="J37" s="325"/>
      <c r="K37" s="326">
        <f t="shared" si="0"/>
        <v>0</v>
      </c>
    </row>
    <row r="38" spans="1:11" ht="12.75">
      <c r="A38" s="268" t="s">
        <v>249</v>
      </c>
      <c r="B38" s="327">
        <f aca="true" t="shared" si="1" ref="B38:I38">SUM(B10:B37)</f>
        <v>0</v>
      </c>
      <c r="C38" s="327">
        <f t="shared" si="1"/>
        <v>150</v>
      </c>
      <c r="D38" s="327">
        <f t="shared" si="1"/>
        <v>115</v>
      </c>
      <c r="E38" s="327">
        <f t="shared" si="1"/>
        <v>30</v>
      </c>
      <c r="F38" s="327">
        <f t="shared" si="1"/>
        <v>250</v>
      </c>
      <c r="G38" s="327">
        <f t="shared" si="1"/>
        <v>0</v>
      </c>
      <c r="H38" s="327">
        <f t="shared" si="1"/>
        <v>200</v>
      </c>
      <c r="I38" s="327">
        <f t="shared" si="1"/>
        <v>40</v>
      </c>
      <c r="J38" s="327">
        <f>SUM(J10:J37)</f>
        <v>1285</v>
      </c>
      <c r="K38" s="328">
        <f>SUM(K10:K37)</f>
        <v>2070</v>
      </c>
    </row>
    <row r="39" spans="1:11" ht="12.75" hidden="1">
      <c r="A39" s="337"/>
      <c r="B39" s="327">
        <f>SUM(B11:B38)</f>
        <v>0</v>
      </c>
      <c r="C39" s="324"/>
      <c r="D39" s="324"/>
      <c r="E39" s="324"/>
      <c r="F39" s="324"/>
      <c r="G39" s="325"/>
      <c r="H39" s="325"/>
      <c r="I39" s="325"/>
      <c r="J39" s="325"/>
      <c r="K39" s="325"/>
    </row>
    <row r="40" spans="1:11" ht="12.75" hidden="1">
      <c r="A40" s="337"/>
      <c r="B40" s="327">
        <f>SUM(B12:B39)</f>
        <v>0</v>
      </c>
      <c r="C40" s="331"/>
      <c r="D40" s="331"/>
      <c r="E40" s="331"/>
      <c r="F40" s="331"/>
      <c r="G40" s="325"/>
      <c r="H40" s="325"/>
      <c r="I40" s="325"/>
      <c r="J40" s="325"/>
      <c r="K40" s="325"/>
    </row>
    <row r="41" spans="1:11" ht="12.75" hidden="1">
      <c r="A41" s="337"/>
      <c r="B41" s="327">
        <f>SUM(B13:B40)</f>
        <v>0</v>
      </c>
      <c r="C41" s="325"/>
      <c r="D41" s="325"/>
      <c r="E41" s="325"/>
      <c r="F41" s="325"/>
      <c r="G41" s="325"/>
      <c r="H41" s="325"/>
      <c r="I41" s="325"/>
      <c r="J41" s="325"/>
      <c r="K41" s="325"/>
    </row>
    <row r="42" spans="1:11" ht="12.75" hidden="1">
      <c r="A42" s="337"/>
      <c r="B42" s="327">
        <f>SUM(B14:B41)</f>
        <v>0</v>
      </c>
      <c r="C42" s="325"/>
      <c r="D42" s="325"/>
      <c r="E42" s="325"/>
      <c r="F42" s="325"/>
      <c r="G42" s="325"/>
      <c r="H42" s="325"/>
      <c r="I42" s="325"/>
      <c r="J42" s="325"/>
      <c r="K42" s="325"/>
    </row>
    <row r="43" spans="1:11" ht="12.75" hidden="1">
      <c r="A43" s="337"/>
      <c r="B43" s="327">
        <f>SUM(B15:B42)</f>
        <v>0</v>
      </c>
      <c r="C43" s="325"/>
      <c r="D43" s="325"/>
      <c r="E43" s="325"/>
      <c r="F43" s="325"/>
      <c r="G43" s="325"/>
      <c r="H43" s="325"/>
      <c r="I43" s="325"/>
      <c r="J43" s="325"/>
      <c r="K43" s="325"/>
    </row>
    <row r="44" spans="1:11" ht="12.75" hidden="1">
      <c r="A44" s="337"/>
      <c r="B44" s="327">
        <f>SUM(B17:B43)</f>
        <v>0</v>
      </c>
      <c r="C44" s="325"/>
      <c r="D44" s="325"/>
      <c r="E44" s="325"/>
      <c r="F44" s="325"/>
      <c r="G44" s="325"/>
      <c r="H44" s="325"/>
      <c r="I44" s="325"/>
      <c r="J44" s="325"/>
      <c r="K44" s="325"/>
    </row>
    <row r="45" spans="1:11" ht="12.75" hidden="1">
      <c r="A45" s="337"/>
      <c r="B45" s="327">
        <f>SUM(B18:B44)</f>
        <v>0</v>
      </c>
      <c r="C45" s="334">
        <f aca="true" t="shared" si="2" ref="C45:K45">SUM(C41:C44)</f>
        <v>0</v>
      </c>
      <c r="D45" s="334">
        <f t="shared" si="2"/>
        <v>0</v>
      </c>
      <c r="E45" s="334">
        <f t="shared" si="2"/>
        <v>0</v>
      </c>
      <c r="F45" s="334">
        <f t="shared" si="2"/>
        <v>0</v>
      </c>
      <c r="G45" s="334">
        <f t="shared" si="2"/>
        <v>0</v>
      </c>
      <c r="H45" s="334">
        <f t="shared" si="2"/>
        <v>0</v>
      </c>
      <c r="I45" s="334">
        <f t="shared" si="2"/>
        <v>0</v>
      </c>
      <c r="J45" s="334">
        <f t="shared" si="2"/>
        <v>0</v>
      </c>
      <c r="K45" s="334">
        <f t="shared" si="2"/>
        <v>0</v>
      </c>
    </row>
    <row r="46" spans="1:11" ht="12.75" hidden="1">
      <c r="A46" s="337"/>
      <c r="B46" s="327">
        <f>SUM(B18:B45)</f>
        <v>0</v>
      </c>
      <c r="C46" s="325"/>
      <c r="D46" s="325"/>
      <c r="E46" s="325"/>
      <c r="F46" s="325"/>
      <c r="G46" s="325"/>
      <c r="H46" s="325"/>
      <c r="I46" s="325"/>
      <c r="J46" s="325"/>
      <c r="K46" s="325"/>
    </row>
    <row r="47" spans="1:11" ht="12.75" hidden="1">
      <c r="A47" s="337"/>
      <c r="B47" s="327">
        <f>SUM(B19:B46)</f>
        <v>0</v>
      </c>
      <c r="C47" s="335"/>
      <c r="D47" s="335"/>
      <c r="E47" s="335"/>
      <c r="F47" s="335"/>
      <c r="G47" s="335"/>
      <c r="H47" s="335"/>
      <c r="I47" s="335"/>
      <c r="J47" s="335"/>
      <c r="K47" s="335"/>
    </row>
    <row r="48" spans="1:11" ht="12.75" hidden="1">
      <c r="A48" s="337"/>
      <c r="B48" s="327">
        <f>SUM(B20:B47)</f>
        <v>0</v>
      </c>
      <c r="C48" s="325"/>
      <c r="D48" s="325"/>
      <c r="E48" s="325"/>
      <c r="F48" s="325"/>
      <c r="G48" s="325"/>
      <c r="H48" s="325"/>
      <c r="I48" s="325"/>
      <c r="J48" s="325"/>
      <c r="K48" s="325"/>
    </row>
    <row r="49" spans="1:11" ht="12.75" hidden="1">
      <c r="A49" s="337"/>
      <c r="B49" s="327">
        <f>SUM(B20:B48)</f>
        <v>0</v>
      </c>
      <c r="C49" s="338">
        <f aca="true" t="shared" si="3" ref="C49:K49">C38+C45+C47</f>
        <v>150</v>
      </c>
      <c r="D49" s="338">
        <f t="shared" si="3"/>
        <v>115</v>
      </c>
      <c r="E49" s="338">
        <f t="shared" si="3"/>
        <v>30</v>
      </c>
      <c r="F49" s="338">
        <f t="shared" si="3"/>
        <v>250</v>
      </c>
      <c r="G49" s="338">
        <f t="shared" si="3"/>
        <v>0</v>
      </c>
      <c r="H49" s="338">
        <f t="shared" si="3"/>
        <v>200</v>
      </c>
      <c r="I49" s="338">
        <f t="shared" si="3"/>
        <v>40</v>
      </c>
      <c r="J49" s="338">
        <f t="shared" si="3"/>
        <v>1285</v>
      </c>
      <c r="K49" s="338">
        <f t="shared" si="3"/>
        <v>2070</v>
      </c>
    </row>
  </sheetData>
  <sheetProtection/>
  <mergeCells count="5">
    <mergeCell ref="A7:A9"/>
    <mergeCell ref="I1:K1"/>
    <mergeCell ref="A3:K3"/>
    <mergeCell ref="A4:K4"/>
    <mergeCell ref="A5:K5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9">
      <selection activeCell="G33" sqref="G33"/>
    </sheetView>
  </sheetViews>
  <sheetFormatPr defaultColWidth="9.00390625" defaultRowHeight="12.75"/>
  <cols>
    <col min="1" max="1" width="61.375" style="0" customWidth="1"/>
    <col min="2" max="2" width="18.375" style="0" customWidth="1"/>
    <col min="3" max="3" width="17.125" style="0" customWidth="1"/>
    <col min="4" max="5" width="18.375" style="0" customWidth="1"/>
  </cols>
  <sheetData>
    <row r="1" spans="1:5" ht="15.75">
      <c r="A1" s="486"/>
      <c r="B1" s="486"/>
      <c r="C1" s="487"/>
      <c r="D1" s="746" t="s">
        <v>402</v>
      </c>
      <c r="E1" s="746"/>
    </row>
    <row r="2" spans="1:5" ht="15.75">
      <c r="A2" s="487"/>
      <c r="B2" s="487"/>
      <c r="C2" s="487"/>
      <c r="D2" s="487"/>
      <c r="E2" s="487"/>
    </row>
    <row r="3" spans="1:5" ht="15.75">
      <c r="A3" s="729" t="s">
        <v>305</v>
      </c>
      <c r="B3" s="729"/>
      <c r="C3" s="729"/>
      <c r="D3" s="729"/>
      <c r="E3" s="729"/>
    </row>
    <row r="4" spans="1:10" ht="15.75">
      <c r="A4" s="729" t="s">
        <v>556</v>
      </c>
      <c r="B4" s="729"/>
      <c r="C4" s="729"/>
      <c r="D4" s="729"/>
      <c r="E4" s="729"/>
      <c r="F4" s="339"/>
      <c r="G4" s="339"/>
      <c r="H4" s="339"/>
      <c r="I4" s="339"/>
      <c r="J4" s="339"/>
    </row>
    <row r="5" spans="1:5" ht="15.75">
      <c r="A5" s="729" t="s">
        <v>306</v>
      </c>
      <c r="B5" s="729"/>
      <c r="C5" s="729"/>
      <c r="D5" s="729"/>
      <c r="E5" s="729"/>
    </row>
    <row r="6" spans="1:5" ht="15">
      <c r="A6" s="313"/>
      <c r="B6" s="313"/>
      <c r="C6" s="313"/>
      <c r="D6" s="313"/>
      <c r="E6" s="313"/>
    </row>
    <row r="7" ht="12.75">
      <c r="E7" s="269" t="s">
        <v>255</v>
      </c>
    </row>
    <row r="8" spans="1:5" ht="12.75">
      <c r="A8" s="755" t="s">
        <v>41</v>
      </c>
      <c r="B8" s="314" t="s">
        <v>307</v>
      </c>
      <c r="C8" s="275" t="s">
        <v>308</v>
      </c>
      <c r="D8" s="275" t="s">
        <v>202</v>
      </c>
      <c r="E8" s="315" t="s">
        <v>309</v>
      </c>
    </row>
    <row r="9" spans="1:5" ht="12.75">
      <c r="A9" s="756"/>
      <c r="B9" s="316" t="s">
        <v>310</v>
      </c>
      <c r="C9" s="316" t="s">
        <v>310</v>
      </c>
      <c r="D9" s="318" t="s">
        <v>293</v>
      </c>
      <c r="E9" s="317" t="s">
        <v>311</v>
      </c>
    </row>
    <row r="10" spans="1:5" ht="12.75">
      <c r="A10" s="757"/>
      <c r="B10" s="319" t="s">
        <v>312</v>
      </c>
      <c r="C10" s="319" t="s">
        <v>312</v>
      </c>
      <c r="D10" s="277" t="s">
        <v>299</v>
      </c>
      <c r="E10" s="320" t="s">
        <v>302</v>
      </c>
    </row>
    <row r="11" spans="1:5" ht="12.75">
      <c r="A11" s="267" t="s">
        <v>463</v>
      </c>
      <c r="B11" s="340"/>
      <c r="C11" s="319"/>
      <c r="D11" s="277"/>
      <c r="E11" s="320"/>
    </row>
    <row r="12" spans="1:5" ht="12.75">
      <c r="A12" s="267" t="s">
        <v>464</v>
      </c>
      <c r="B12" s="323"/>
      <c r="C12" s="324"/>
      <c r="D12" s="324"/>
      <c r="E12" s="326">
        <f aca="true" t="shared" si="0" ref="E12:E40">SUM(B12:D12)</f>
        <v>0</v>
      </c>
    </row>
    <row r="13" spans="1:5" ht="12.75">
      <c r="A13" s="267" t="s">
        <v>465</v>
      </c>
      <c r="B13" s="323">
        <v>150</v>
      </c>
      <c r="C13" s="324">
        <v>189</v>
      </c>
      <c r="D13" s="324"/>
      <c r="E13" s="326">
        <f t="shared" si="0"/>
        <v>339</v>
      </c>
    </row>
    <row r="14" spans="1:5" ht="12.75">
      <c r="A14" s="267" t="s">
        <v>466</v>
      </c>
      <c r="B14" s="323"/>
      <c r="C14" s="324"/>
      <c r="D14" s="324"/>
      <c r="E14" s="326">
        <f t="shared" si="0"/>
        <v>0</v>
      </c>
    </row>
    <row r="15" spans="1:5" ht="12.75">
      <c r="A15" s="267" t="s">
        <v>467</v>
      </c>
      <c r="B15" s="323"/>
      <c r="C15" s="324"/>
      <c r="D15" s="324"/>
      <c r="E15" s="326">
        <f t="shared" si="0"/>
        <v>0</v>
      </c>
    </row>
    <row r="16" spans="1:5" ht="12.75">
      <c r="A16" s="267" t="s">
        <v>487</v>
      </c>
      <c r="B16" s="323"/>
      <c r="C16" s="324"/>
      <c r="D16" s="324"/>
      <c r="E16" s="326"/>
    </row>
    <row r="17" spans="1:5" ht="12.75">
      <c r="A17" s="267" t="s">
        <v>468</v>
      </c>
      <c r="B17" s="323"/>
      <c r="C17" s="324"/>
      <c r="D17" s="324"/>
      <c r="E17" s="326">
        <f t="shared" si="0"/>
        <v>0</v>
      </c>
    </row>
    <row r="18" spans="1:5" ht="12.75">
      <c r="A18" s="267" t="s">
        <v>469</v>
      </c>
      <c r="B18" s="323"/>
      <c r="C18" s="324"/>
      <c r="D18" s="324"/>
      <c r="E18" s="326">
        <f t="shared" si="0"/>
        <v>0</v>
      </c>
    </row>
    <row r="19" spans="1:5" ht="12.75">
      <c r="A19" s="267" t="s">
        <v>470</v>
      </c>
      <c r="B19" s="323">
        <v>75</v>
      </c>
      <c r="C19" s="324"/>
      <c r="D19" s="324"/>
      <c r="E19" s="326">
        <f t="shared" si="0"/>
        <v>75</v>
      </c>
    </row>
    <row r="20" spans="1:5" ht="12.75">
      <c r="A20" s="267" t="s">
        <v>471</v>
      </c>
      <c r="B20" s="323"/>
      <c r="C20" s="324"/>
      <c r="D20" s="324"/>
      <c r="E20" s="326">
        <f t="shared" si="0"/>
        <v>0</v>
      </c>
    </row>
    <row r="21" spans="1:5" ht="12.75">
      <c r="A21" s="267" t="s">
        <v>472</v>
      </c>
      <c r="B21" s="323"/>
      <c r="C21" s="324"/>
      <c r="D21" s="324"/>
      <c r="E21" s="326">
        <f t="shared" si="0"/>
        <v>0</v>
      </c>
    </row>
    <row r="22" spans="1:5" ht="12.75">
      <c r="A22" s="267" t="s">
        <v>473</v>
      </c>
      <c r="B22" s="323"/>
      <c r="C22" s="324"/>
      <c r="D22" s="324"/>
      <c r="E22" s="326">
        <f t="shared" si="0"/>
        <v>0</v>
      </c>
    </row>
    <row r="23" spans="1:5" ht="12.75">
      <c r="A23" s="267" t="s">
        <v>474</v>
      </c>
      <c r="B23" s="323"/>
      <c r="C23" s="324"/>
      <c r="D23" s="324"/>
      <c r="E23" s="326">
        <f t="shared" si="0"/>
        <v>0</v>
      </c>
    </row>
    <row r="24" spans="1:5" ht="12.75">
      <c r="A24" s="267" t="s">
        <v>475</v>
      </c>
      <c r="B24" s="323"/>
      <c r="C24" s="324"/>
      <c r="D24" s="324"/>
      <c r="E24" s="326">
        <f t="shared" si="0"/>
        <v>0</v>
      </c>
    </row>
    <row r="25" spans="1:5" ht="12.75">
      <c r="A25" s="267" t="s">
        <v>476</v>
      </c>
      <c r="B25" s="323"/>
      <c r="C25" s="324"/>
      <c r="D25" s="324"/>
      <c r="E25" s="326">
        <f t="shared" si="0"/>
        <v>0</v>
      </c>
    </row>
    <row r="26" spans="1:5" ht="12.75">
      <c r="A26" s="267" t="s">
        <v>477</v>
      </c>
      <c r="B26" s="323"/>
      <c r="C26" s="324"/>
      <c r="D26" s="324"/>
      <c r="E26" s="326">
        <f t="shared" si="0"/>
        <v>0</v>
      </c>
    </row>
    <row r="27" spans="1:5" ht="12.75">
      <c r="A27" s="267" t="s">
        <v>478</v>
      </c>
      <c r="B27" s="323"/>
      <c r="C27" s="324"/>
      <c r="D27" s="324"/>
      <c r="E27" s="326">
        <f t="shared" si="0"/>
        <v>0</v>
      </c>
    </row>
    <row r="28" spans="1:5" ht="12.75">
      <c r="A28" s="267" t="s">
        <v>479</v>
      </c>
      <c r="B28" s="323"/>
      <c r="C28" s="324"/>
      <c r="D28" s="324"/>
      <c r="E28" s="326">
        <f t="shared" si="0"/>
        <v>0</v>
      </c>
    </row>
    <row r="29" spans="1:5" ht="12.75">
      <c r="A29" s="267" t="s">
        <v>480</v>
      </c>
      <c r="B29" s="323"/>
      <c r="C29" s="324"/>
      <c r="D29" s="324"/>
      <c r="E29" s="326">
        <f t="shared" si="0"/>
        <v>0</v>
      </c>
    </row>
    <row r="30" spans="1:5" ht="12.75">
      <c r="A30" s="267" t="s">
        <v>481</v>
      </c>
      <c r="B30" s="323"/>
      <c r="C30" s="324"/>
      <c r="D30" s="324"/>
      <c r="E30" s="326">
        <f t="shared" si="0"/>
        <v>0</v>
      </c>
    </row>
    <row r="31" spans="1:5" ht="12.75">
      <c r="A31" s="618" t="s">
        <v>539</v>
      </c>
      <c r="B31" s="323"/>
      <c r="C31" s="324"/>
      <c r="D31" s="324"/>
      <c r="E31" s="326">
        <f t="shared" si="0"/>
        <v>0</v>
      </c>
    </row>
    <row r="32" spans="1:5" ht="12.75">
      <c r="A32" s="267" t="s">
        <v>482</v>
      </c>
      <c r="B32" s="323"/>
      <c r="C32" s="324"/>
      <c r="D32" s="324"/>
      <c r="E32" s="326">
        <f t="shared" si="0"/>
        <v>0</v>
      </c>
    </row>
    <row r="33" spans="1:5" ht="12.75">
      <c r="A33" s="267" t="s">
        <v>538</v>
      </c>
      <c r="B33" s="323"/>
      <c r="C33" s="324"/>
      <c r="D33" s="324"/>
      <c r="E33" s="326">
        <f t="shared" si="0"/>
        <v>0</v>
      </c>
    </row>
    <row r="34" spans="1:5" ht="12.75">
      <c r="A34" s="267" t="s">
        <v>483</v>
      </c>
      <c r="B34" s="323"/>
      <c r="C34" s="324"/>
      <c r="D34" s="324"/>
      <c r="E34" s="326">
        <f t="shared" si="0"/>
        <v>0</v>
      </c>
    </row>
    <row r="35" spans="1:5" ht="12.75">
      <c r="A35" s="267" t="s">
        <v>525</v>
      </c>
      <c r="B35" s="323"/>
      <c r="C35" s="324"/>
      <c r="D35" s="324"/>
      <c r="E35" s="326">
        <f t="shared" si="0"/>
        <v>0</v>
      </c>
    </row>
    <row r="36" spans="1:5" ht="12.75">
      <c r="A36" s="267" t="s">
        <v>484</v>
      </c>
      <c r="B36" s="323"/>
      <c r="C36" s="324"/>
      <c r="D36" s="324"/>
      <c r="E36" s="326">
        <f t="shared" si="0"/>
        <v>0</v>
      </c>
    </row>
    <row r="37" spans="1:5" ht="12.75">
      <c r="A37" s="267" t="s">
        <v>485</v>
      </c>
      <c r="B37" s="323"/>
      <c r="C37" s="324"/>
      <c r="D37" s="324"/>
      <c r="E37" s="326">
        <f t="shared" si="0"/>
        <v>0</v>
      </c>
    </row>
    <row r="38" spans="1:5" ht="12.75">
      <c r="A38" s="267" t="s">
        <v>486</v>
      </c>
      <c r="B38" s="323"/>
      <c r="C38" s="324"/>
      <c r="D38" s="324"/>
      <c r="E38" s="326">
        <f t="shared" si="0"/>
        <v>0</v>
      </c>
    </row>
    <row r="39" spans="1:5" ht="12.75">
      <c r="A39" s="267" t="s">
        <v>486</v>
      </c>
      <c r="B39" s="323"/>
      <c r="C39" s="324"/>
      <c r="D39" s="324"/>
      <c r="E39" s="326">
        <f t="shared" si="0"/>
        <v>0</v>
      </c>
    </row>
    <row r="40" spans="1:5" ht="12.75" hidden="1">
      <c r="A40" s="268" t="s">
        <v>249</v>
      </c>
      <c r="B40" s="323"/>
      <c r="C40" s="324"/>
      <c r="D40" s="324"/>
      <c r="E40" s="326">
        <f t="shared" si="0"/>
        <v>0</v>
      </c>
    </row>
    <row r="41" spans="1:5" ht="12.75">
      <c r="A41" s="329" t="s">
        <v>313</v>
      </c>
      <c r="B41" s="327">
        <f>SUM(B12:B40)</f>
        <v>225</v>
      </c>
      <c r="C41" s="327">
        <f>SUM(C12:C40)</f>
        <v>189</v>
      </c>
      <c r="D41" s="327">
        <f>SUM(D12:D40)</f>
        <v>0</v>
      </c>
      <c r="E41" s="328">
        <f>SUM(E12:E40)</f>
        <v>414</v>
      </c>
    </row>
    <row r="42" spans="1:5" ht="12.75" hidden="1">
      <c r="A42" s="330" t="s">
        <v>314</v>
      </c>
      <c r="B42" s="341"/>
      <c r="C42" s="324"/>
      <c r="D42" s="324"/>
      <c r="E42" s="325"/>
    </row>
    <row r="43" spans="1:5" ht="12.75" hidden="1">
      <c r="A43" s="332" t="s">
        <v>315</v>
      </c>
      <c r="B43" s="342"/>
      <c r="C43" s="331"/>
      <c r="D43" s="331"/>
      <c r="E43" s="325"/>
    </row>
    <row r="44" spans="1:5" ht="12.75" hidden="1">
      <c r="A44" s="332" t="s">
        <v>316</v>
      </c>
      <c r="B44" s="343"/>
      <c r="C44" s="325"/>
      <c r="D44" s="325"/>
      <c r="E44" s="325"/>
    </row>
    <row r="45" spans="1:5" ht="12.75" hidden="1">
      <c r="A45" s="332" t="s">
        <v>317</v>
      </c>
      <c r="B45" s="343"/>
      <c r="C45" s="325"/>
      <c r="D45" s="325"/>
      <c r="E45" s="325"/>
    </row>
    <row r="46" spans="1:5" ht="12.75" hidden="1">
      <c r="A46" s="332" t="s">
        <v>318</v>
      </c>
      <c r="B46" s="343"/>
      <c r="C46" s="325"/>
      <c r="D46" s="325"/>
      <c r="E46" s="325"/>
    </row>
    <row r="47" spans="1:5" ht="12.75" hidden="1">
      <c r="A47" s="333" t="s">
        <v>319</v>
      </c>
      <c r="B47" s="343"/>
      <c r="C47" s="325"/>
      <c r="D47" s="325"/>
      <c r="E47" s="325"/>
    </row>
    <row r="48" spans="1:5" ht="12.75" hidden="1">
      <c r="A48" s="330" t="s">
        <v>303</v>
      </c>
      <c r="B48" s="334">
        <f>SUM(B44:B47)</f>
        <v>0</v>
      </c>
      <c r="C48" s="334">
        <f>SUM(C44:C47)</f>
        <v>0</v>
      </c>
      <c r="D48" s="334">
        <f>SUM(D44:D47)</f>
        <v>0</v>
      </c>
      <c r="E48" s="334">
        <f>SUM(E44:E47)</f>
        <v>0</v>
      </c>
    </row>
    <row r="49" spans="1:5" ht="12.75" hidden="1">
      <c r="A49" s="333" t="s">
        <v>304</v>
      </c>
      <c r="B49" s="344"/>
      <c r="C49" s="325"/>
      <c r="D49" s="325"/>
      <c r="E49" s="325"/>
    </row>
    <row r="50" spans="1:5" ht="12.75" hidden="1">
      <c r="A50" s="336"/>
      <c r="B50" s="334"/>
      <c r="C50" s="335"/>
      <c r="D50" s="335"/>
      <c r="E50" s="335"/>
    </row>
    <row r="51" spans="1:5" ht="12.75" hidden="1">
      <c r="A51" s="337" t="s">
        <v>280</v>
      </c>
      <c r="B51" s="345"/>
      <c r="C51" s="325"/>
      <c r="D51" s="325"/>
      <c r="E51" s="325"/>
    </row>
    <row r="52" spans="2:5" ht="12.75" hidden="1">
      <c r="B52" s="338">
        <f>B41+B48+B50</f>
        <v>225</v>
      </c>
      <c r="C52" s="338">
        <f>C41+C48+C50</f>
        <v>189</v>
      </c>
      <c r="D52" s="338">
        <f>D41+D48+D50</f>
        <v>0</v>
      </c>
      <c r="E52" s="338">
        <f>E41+E48+E50</f>
        <v>414</v>
      </c>
    </row>
  </sheetData>
  <sheetProtection/>
  <mergeCells count="5">
    <mergeCell ref="A8:A10"/>
    <mergeCell ref="D1:E1"/>
    <mergeCell ref="A3:E3"/>
    <mergeCell ref="A4:E4"/>
    <mergeCell ref="A5:E5"/>
  </mergeCells>
  <printOptions/>
  <pageMargins left="0.3937007874015748" right="0.3937007874015748" top="0.1968503937007874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PM Mogyorósbánya</cp:lastModifiedBy>
  <cp:lastPrinted>2011-02-03T09:48:41Z</cp:lastPrinted>
  <dcterms:created xsi:type="dcterms:W3CDTF">1999-10-30T10:30:45Z</dcterms:created>
  <dcterms:modified xsi:type="dcterms:W3CDTF">2011-03-29T09:43:16Z</dcterms:modified>
  <cp:category/>
  <cp:version/>
  <cp:contentType/>
  <cp:contentStatus/>
</cp:coreProperties>
</file>