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1640" tabRatio="727" activeTab="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Munka1" sheetId="19" r:id="rId19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Area" localSheetId="1">'1.1.sz.mell.'!$A$1:$E$162</definedName>
    <definedName name="_xlnm.Print_Area" localSheetId="2">'1.2.sz.mell.'!$A$1:$E$149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<sst xmlns="http://schemas.openxmlformats.org/spreadsheetml/2006/main" count="2730" uniqueCount="505">
  <si>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</si>
  <si>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</si>
  <si>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</si>
  <si>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</si>
  <si>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</si>
  <si>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</si>
  <si>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</si>
  <si>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</si>
  <si>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</si>
  <si>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</si>
  <si>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</si>
  <si>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</si>
  <si>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</si>
  <si>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</si>
  <si>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</si>
  <si>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</si>
  <si>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</si>
  <si>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</si>
  <si>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</si>
  <si>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</si>
  <si>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</si>
  <si>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</si>
  <si>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</si>
  <si>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</si>
  <si>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</si>
  <si>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</si>
  <si>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</si>
  <si>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</si>
  <si>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</si>
  <si>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</si>
  <si>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</si>
  <si>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</si>
  <si>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</si>
  <si>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</si>
  <si>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</si>
  <si>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</si>
  <si>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</si>
  <si>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</si>
  <si>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</si>
  <si>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</si>
  <si>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</si>
  <si>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</si>
  <si>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</si>
  <si>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</si>
  <si>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</si>
  <si>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</si>
  <si>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</si>
  <si>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</si>
  <si>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</si>
  <si>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</si>
  <si>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</si>
  <si>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</si>
  <si>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</si>
  <si>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</si>
  <si>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</si>
  <si>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</si>
  <si>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</si>
  <si>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</si>
  <si>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</si>
  <si>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</si>
  <si>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</si>
  <si>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</si>
  <si>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</si>
  <si>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</si>
  <si>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</si>
  <si>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</si>
  <si>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</si>
  <si>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</si>
  <si>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</si>
  <si>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</si>
  <si>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</si>
  <si>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</si>
  <si>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</si>
  <si>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</si>
  <si>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</si>
  <si>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</si>
  <si>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</si>
  <si>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</si>
  <si>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</si>
  <si>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</si>
  <si>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</si>
  <si>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</si>
  <si>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</si>
  <si>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</si>
  <si>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</si>
  <si>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</si>
  <si>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</si>
  <si>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</si>
  <si>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</si>
  <si>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</si>
  <si>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</si>
  <si>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</si>
  <si>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</si>
  <si>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</si>
  <si>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</si>
  <si>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</si>
  <si>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</si>
  <si>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</si>
  <si>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</si>
  <si>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</si>
  <si>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</si>
  <si>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</si>
  <si>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</si>
  <si>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</si>
  <si>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</si>
  <si>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</si>
  <si>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</si>
  <si>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</si>
  <si>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</si>
  <si>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</si>
  <si>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</si>
  <si>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</si>
  <si>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</si>
  <si>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</si>
  <si>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</si>
  <si>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</si>
  <si>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</si>
  <si>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</si>
  <si>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</si>
  <si>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</si>
  <si>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</si>
  <si>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</si>
  <si>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</si>
  <si>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</si>
  <si>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</si>
  <si>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</si>
  <si>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</si>
  <si>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</si>
  <si>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</si>
  <si>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</si>
  <si>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</si>
  <si>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</si>
  <si>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</si>
  <si>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</si>
  <si>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</si>
  <si>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</si>
  <si>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</si>
  <si>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</si>
  <si>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</si>
  <si>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</si>
  <si>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</si>
  <si>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</si>
  <si>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</si>
  <si>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</si>
  <si>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</si>
  <si>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</si>
  <si>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</si>
  <si>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</si>
  <si>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</si>
  <si>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</si>
  <si>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</si>
  <si>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</si>
  <si>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</si>
  <si>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</si>
  <si>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</si>
  <si>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</si>
  <si>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</si>
  <si>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Éves engedélyezett létszám előirányzat (fő)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</si>
  <si>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</si>
  <si>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</si>
  <si>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</si>
  <si>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</si>
  <si>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</si>
  <si>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</si>
  <si>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</si>
  <si>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</si>
  <si>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</si>
  <si>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</si>
  <si>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</si>
  <si>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</si>
  <si>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</si>
  <si>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</si>
  <si>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</si>
  <si>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</si>
  <si>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</si>
  <si>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</si>
  <si>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</si>
  <si>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</si>
  <si>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</si>
  <si>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</si>
  <si>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</si>
  <si>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</si>
  <si>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</si>
  <si>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</si>
  <si>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</si>
  <si>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</si>
  <si>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</si>
  <si>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</si>
  <si>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</si>
  <si>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</si>
  <si>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</si>
  <si>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</si>
  <si>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</si>
  <si>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</si>
  <si>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</si>
  <si>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</si>
  <si>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</si>
  <si>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</si>
  <si>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</si>
  <si>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</si>
  <si>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</si>
  <si>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</si>
  <si>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</si>
  <si>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</si>
  <si>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</si>
  <si>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</si>
  <si>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</si>
  <si>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</si>
  <si>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</si>
  <si>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</si>
  <si>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</si>
  <si>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</si>
  <si>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</si>
  <si>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</si>
  <si>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</si>
  <si>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</si>
  <si>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</si>
  <si>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</si>
  <si>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</si>
  <si>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</si>
  <si>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</si>
  <si>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</si>
  <si>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</si>
  <si>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</si>
  <si>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</si>
  <si>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</si>
  <si>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</si>
  <si>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</si>
  <si>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</si>
  <si>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</si>
  <si>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</si>
  <si>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</si>
  <si>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</si>
  <si>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</si>
  <si>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</si>
  <si>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</si>
  <si>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</si>
  <si>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</si>
  <si>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</si>
  <si>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</si>
  <si>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</si>
  <si>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</si>
  <si>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</si>
  <si>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</si>
  <si>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</si>
  <si>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</si>
  <si>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</si>
  <si>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</si>
  <si>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</si>
  <si>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</si>
  <si>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</si>
  <si>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</si>
  <si>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</si>
  <si>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</si>
  <si>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</si>
  <si>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</si>
  <si>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</si>
  <si>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</si>
  <si>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</si>
  <si>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</si>
  <si>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</si>
  <si>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</si>
  <si>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</si>
  <si>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</si>
  <si>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</si>
  <si>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</si>
  <si>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</si>
  <si>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</si>
  <si>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</si>
  <si>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</si>
  <si>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</si>
  <si>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</si>
  <si>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</si>
  <si>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</si>
  <si>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</si>
  <si>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</si>
  <si>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</si>
  <si>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</si>
  <si>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</si>
  <si>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</si>
  <si>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</si>
  <si>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</si>
  <si>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</si>
  <si>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</si>
  <si>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</si>
  <si>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</si>
  <si>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</si>
  <si>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</si>
  <si>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</si>
  <si>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</si>
  <si>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</si>
  <si>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</si>
  <si>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</si>
  <si>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</si>
  <si>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</si>
  <si>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</si>
  <si>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</si>
  <si>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</si>
  <si>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</si>
  <si>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</si>
  <si>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</si>
  <si>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</si>
  <si>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</si>
  <si>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</si>
  <si>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</si>
  <si>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</si>
  <si>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</si>
  <si>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</si>
  <si>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</si>
  <si>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</si>
  <si>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</si>
  <si>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</si>
  <si>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</si>
  <si>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</si>
  <si>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</si>
  <si>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</si>
  <si>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</si>
  <si>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</si>
  <si>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</si>
  <si>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</si>
  <si>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</si>
  <si>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</si>
  <si>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</si>
  <si>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</si>
  <si>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</si>
  <si>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</si>
  <si>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</si>
  <si>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</si>
  <si>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</si>
  <si>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</si>
  <si>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</si>
  <si>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</si>
  <si>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</si>
  <si>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</si>
  <si>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</si>
  <si>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</si>
  <si>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</si>
  <si>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</si>
  <si>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</si>
  <si>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</si>
  <si>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</si>
  <si>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</si>
  <si>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</si>
  <si>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</si>
  <si>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</si>
  <si>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</si>
  <si>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</si>
  <si>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</si>
  <si>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</si>
  <si>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</si>
  <si>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</si>
  <si>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</si>
  <si>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</si>
  <si>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</si>
  <si>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</si>
  <si>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</si>
  <si>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</si>
  <si>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</si>
  <si>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</si>
  <si>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</si>
  <si>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</si>
  <si>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</si>
  <si>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</si>
  <si>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</si>
  <si>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</si>
  <si>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</si>
  <si>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</si>
  <si>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</si>
  <si>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</si>
  <si>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</si>
  <si>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</si>
  <si>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</si>
  <si>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</si>
  <si>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</si>
  <si>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</si>
  <si>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</si>
  <si>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</si>
  <si>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</si>
  <si>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</si>
  <si>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</si>
  <si>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</si>
  <si>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</si>
  <si>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</si>
  <si>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</si>
  <si>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</si>
  <si>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</si>
  <si>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</si>
  <si>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</si>
  <si>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</si>
  <si>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</si>
  <si>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</si>
  <si>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</si>
  <si>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</si>
  <si>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</si>
  <si>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</si>
  <si>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</si>
  <si>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</si>
  <si>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</si>
  <si>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</si>
  <si>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</si>
  <si>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</si>
  <si>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</si>
  <si>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</si>
  <si>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</si>
  <si>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</si>
  <si>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</si>
  <si>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</si>
  <si>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</si>
  <si>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</si>
  <si>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</si>
  <si>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</si>
  <si>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</si>
  <si>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</si>
  <si>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</si>
  <si>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</si>
  <si>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KEM Önkormányzat Vis maior Alap</t>
  </si>
  <si>
    <t xml:space="preserve">KDOP-4.2.1/B-11-2012-0010 A mogyorósbányai Felszabadulás-Alkotmány u-posta köz </t>
  </si>
  <si>
    <t>Út felújítás</t>
  </si>
  <si>
    <t>2014</t>
  </si>
  <si>
    <t>Művelődési Ház átépítés  önrész</t>
  </si>
  <si>
    <t>Temető: járda, urnafal, vízelvezetés</t>
  </si>
  <si>
    <t>Utcanév változás, jelzőtábla csere</t>
  </si>
  <si>
    <t>2013</t>
  </si>
  <si>
    <t>Vis maior: 2013. évi rendk. időjárás  havaria helyzet utáni helyreállítás</t>
  </si>
  <si>
    <t>I. világhábortús emlékmű felújítása</t>
  </si>
  <si>
    <t xml:space="preserve">Csapadékvíz elvezető rendszer Petőfi - Alkotmány </t>
  </si>
  <si>
    <t>Hősök tere, Alkotmány, Petőfi u. 800 m2 aszfaltozás</t>
  </si>
  <si>
    <t xml:space="preserve">KDOP-4.2.1/B-11-2012-0010 </t>
  </si>
  <si>
    <t>2012</t>
  </si>
  <si>
    <t>Mogyorósbánya Község Önkormányzat adósságot keletkeztető ügyletekből és kezességvállalásokból fennálló kötelezettségei</t>
  </si>
  <si>
    <t>Mogyorósbánya Község Önkormányzat saját bevételeinek részletezése az adósságot keletkeztető ügyletből származó tárgyévi fizetési kötelezettség megállapításához</t>
  </si>
  <si>
    <t>Mogyorósbánya Község Önkormányzat 2014. évi adósságot keletkeztető fejlesztési céljai</t>
  </si>
  <si>
    <t>Támogatás</t>
  </si>
  <si>
    <t>Környezetvédelmi program aktualizásáa</t>
  </si>
  <si>
    <t>Mogyorósbánya Község Önkormányzat adósságot keletkeztető ügyleteiből eredő fizetési kötelezettségeinek bemutatása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</si>
  <si>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</si>
  <si>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</si>
  <si>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</si>
  <si>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</si>
  <si>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</si>
  <si>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</si>
  <si>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</si>
  <si>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</si>
  <si>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</si>
  <si>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</si>
  <si>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</si>
  <si>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</si>
  <si>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</si>
  <si>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</si>
  <si>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</si>
  <si>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</si>
  <si>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</si>
  <si>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</si>
  <si>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</si>
  <si>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</si>
  <si>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</si>
  <si>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</si>
  <si>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</si>
  <si>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</si>
  <si>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</si>
  <si>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9.1. melléklet az 1/2014. (I.28.) önkormányzati rendelethez</t>
  </si>
  <si>
    <t>Felhalmozási célú önkormányzati támogatások (vis maior)</t>
  </si>
  <si>
    <t>Felhalmozási célú önkormányzati támogatások (adósságkonsz)</t>
  </si>
  <si>
    <t>Egyéb működési célú támogatások bevételei (Bérkomp)</t>
  </si>
  <si>
    <t>Működési célú központosított előirányzatok (e-útdíj)</t>
  </si>
  <si>
    <t>Egyéb működési célú támogatások bevételei (Munkaügyi Kp)</t>
  </si>
  <si>
    <t xml:space="preserve">Egyéb működési célú támogatások bevételei (Munkaügyi Központ) </t>
  </si>
  <si>
    <t>Felhalmozási célú önkormányzati támogatások ( vis maior)</t>
  </si>
  <si>
    <t>Felhalmozási célú önkormányzati támogatások ( adósságkonsz)</t>
  </si>
  <si>
    <t>2.1.melléklet az 1/2014.(I.28.) önkormányzati rendelethez*</t>
  </si>
  <si>
    <t>9.1. melléklet az 1/2014. (I.28.) önkormányzati rendelethez*</t>
  </si>
  <si>
    <t>- Vagyoni típusú adók ( kommunális adó )</t>
  </si>
  <si>
    <t>- Termékek és szolgáltatások adói (iparűzési adók )</t>
  </si>
  <si>
    <t>Egyéb felhalmozási célú átvett pénzeszköz (Holcim)</t>
  </si>
  <si>
    <t xml:space="preserve">    18.</t>
  </si>
  <si>
    <t>KÖLTSÉGVETÉSI ÉS FINANSZÍROZÁSI BEVÉTELEK ÖSSZESEN: (9+18)</t>
  </si>
  <si>
    <t>Függő bevétel</t>
  </si>
  <si>
    <t xml:space="preserve"> </t>
  </si>
  <si>
    <t>KIADÁSOK ÖSSZESEN: (4+11)</t>
  </si>
  <si>
    <t>Bankszámlák egyenlege</t>
  </si>
  <si>
    <t>Függő kiadás</t>
  </si>
  <si>
    <t>2.2. melléklet az 1/2014. (I.28.) önkormányzati rendelehez*</t>
  </si>
  <si>
    <t>7=(2-4-5)</t>
  </si>
  <si>
    <t>Felhasználás
2014. XII.31-ig</t>
  </si>
  <si>
    <t>Részvényvásárlás</t>
  </si>
  <si>
    <t>Fűkasza</t>
  </si>
  <si>
    <t>2014-ben</t>
  </si>
  <si>
    <t>2014. 06. módosított előirányzat</t>
  </si>
  <si>
    <t>2014. 09. módosított előirányzat</t>
  </si>
  <si>
    <t>2014. 06.  módosított előirányzat</t>
  </si>
  <si>
    <t>*Módosította a .../2014. (....) önkormányzati rendelet 1 . melléklete</t>
  </si>
  <si>
    <t>*Módosította a .../2014. (…...) önkormányzati rendelet 2. sz. melléklete</t>
  </si>
  <si>
    <t>*Módosította a .../2014. (…..) önkormányzati rendelet 3. sz. melléklete</t>
  </si>
  <si>
    <t>*Módosította a .../2014. (…...) önkormányzati rendelet 4. sz. melléklete</t>
  </si>
  <si>
    <t>2014. 09.  módosított előirányzat</t>
  </si>
  <si>
    <t xml:space="preserve">Felhalmozási célú önkormányzati támogatások </t>
  </si>
  <si>
    <t>Egyéb működési célú támogatások bevételei (víz/csatorna)</t>
  </si>
  <si>
    <t xml:space="preserve">Településrendezési terv </t>
  </si>
  <si>
    <t>*Módosította a .../2014. (…...) önkormányzati rendelet .... sz. melléklete</t>
  </si>
  <si>
    <t>2014.09.  módosított előirányzat</t>
  </si>
  <si>
    <t>2014.06.  módosított előirányzat</t>
  </si>
  <si>
    <t>Fejlesztés várható kiadása - eredeti</t>
  </si>
  <si>
    <t>Fejlesztés várható kiadása - módosított</t>
  </si>
  <si>
    <t xml:space="preserve"> I. világháborús emlékmű</t>
  </si>
  <si>
    <t>*Módosította a .../2014. (…..) önkormányzati rendelet .... sz. melléklete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</si>
</sst>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17" fillId="0" borderId="11" xfId="56" applyFont="1" applyFill="1" applyBorder="1" applyAlignment="1" applyProtection="1">
      <alignment horizontal="lef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1"/>
      <protection/>
    </xf>
    <xf numFmtId="0" fontId="17" fillId="0" borderId="13" xfId="56" applyFont="1" applyFill="1" applyBorder="1" applyAlignment="1" applyProtection="1">
      <alignment horizontal="left" vertical="center" wrapText="1" indent="1"/>
      <protection/>
    </xf>
    <xf numFmtId="0" fontId="17" fillId="0" borderId="14" xfId="56" applyFont="1" applyFill="1" applyBorder="1" applyAlignment="1" applyProtection="1">
      <alignment horizontal="left" vertical="center" wrapText="1" indent="1"/>
      <protection/>
    </xf>
    <xf numFmtId="0" fontId="17" fillId="0" borderId="15" xfId="56" applyFont="1" applyFill="1" applyBorder="1" applyAlignment="1" applyProtection="1">
      <alignment horizontal="left" vertical="center" wrapText="1" indent="1"/>
      <protection/>
    </xf>
    <xf numFmtId="49" fontId="17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22" xfId="56" applyFont="1" applyFill="1" applyBorder="1" applyAlignment="1" applyProtection="1">
      <alignment horizontal="left" vertical="center" wrapText="1" indent="1"/>
      <protection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0" fontId="15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6" applyFont="1" applyFill="1" applyBorder="1" applyAlignment="1" applyProtection="1">
      <alignment vertical="center" wrapText="1"/>
      <protection/>
    </xf>
    <xf numFmtId="0" fontId="15" fillId="0" borderId="25" xfId="56" applyFont="1" applyFill="1" applyBorder="1" applyAlignment="1" applyProtection="1">
      <alignment vertical="center" wrapText="1"/>
      <protection/>
    </xf>
    <xf numFmtId="0" fontId="15" fillId="0" borderId="22" xfId="56" applyFont="1" applyFill="1" applyBorder="1" applyAlignment="1" applyProtection="1">
      <alignment horizontal="center" vertical="center" wrapText="1"/>
      <protection/>
    </xf>
    <xf numFmtId="0" fontId="15" fillId="0" borderId="23" xfId="56" applyFont="1" applyFill="1" applyBorder="1" applyAlignment="1" applyProtection="1">
      <alignment horizontal="center" vertical="center" wrapText="1"/>
      <protection/>
    </xf>
    <xf numFmtId="0" fontId="15" fillId="0" borderId="26" xfId="56" applyFont="1" applyFill="1" applyBorder="1" applyAlignment="1" applyProtection="1">
      <alignment horizontal="center" vertical="center" wrapText="1"/>
      <protection/>
    </xf>
    <xf numFmtId="0" fontId="8" fillId="0" borderId="26" xfId="56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6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  <protection/>
    </xf>
    <xf numFmtId="164" fontId="16" fillId="0" borderId="33" xfId="56" applyNumberFormat="1" applyFont="1" applyFill="1" applyBorder="1" applyAlignment="1" applyProtection="1">
      <alignment horizontal="left" vertical="center"/>
      <protection/>
    </xf>
    <xf numFmtId="0" fontId="17" fillId="0" borderId="11" xfId="56" applyFont="1" applyFill="1" applyBorder="1" applyAlignment="1" applyProtection="1">
      <alignment horizontal="left" indent="6"/>
      <protection/>
    </xf>
    <xf numFmtId="0" fontId="17" fillId="0" borderId="11" xfId="56" applyFont="1" applyFill="1" applyBorder="1" applyAlignment="1" applyProtection="1">
      <alignment horizontal="left" vertical="center" wrapText="1" indent="6"/>
      <protection/>
    </xf>
    <xf numFmtId="0" fontId="17" fillId="0" borderId="15" xfId="56" applyFont="1" applyFill="1" applyBorder="1" applyAlignment="1" applyProtection="1">
      <alignment horizontal="left" vertical="center" wrapText="1" indent="6"/>
      <protection/>
    </xf>
    <xf numFmtId="0" fontId="17" fillId="0" borderId="34" xfId="56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6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65" fontId="0" fillId="0" borderId="32" xfId="40" applyNumberFormat="1" applyFont="1" applyFill="1" applyBorder="1" applyAlignment="1">
      <alignment/>
    </xf>
    <xf numFmtId="165" fontId="0" fillId="0" borderId="30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0" fillId="0" borderId="12" xfId="56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5" fillId="0" borderId="20" xfId="56" applyFont="1" applyFill="1" applyBorder="1" applyAlignment="1" applyProtection="1">
      <alignment horizontal="center" vertical="center" wrapText="1"/>
      <protection/>
    </xf>
    <xf numFmtId="0" fontId="15" fillId="0" borderId="13" xfId="56" applyFont="1" applyFill="1" applyBorder="1" applyAlignment="1" applyProtection="1">
      <alignment horizontal="center" vertical="center" wrapText="1"/>
      <protection/>
    </xf>
    <xf numFmtId="0" fontId="15" fillId="0" borderId="35" xfId="56" applyFont="1" applyFill="1" applyBorder="1" applyAlignment="1" applyProtection="1">
      <alignment horizontal="center" vertical="center" wrapText="1"/>
      <protection/>
    </xf>
    <xf numFmtId="0" fontId="17" fillId="0" borderId="22" xfId="56" applyFont="1" applyFill="1" applyBorder="1" applyAlignment="1" applyProtection="1">
      <alignment horizontal="center" vertical="center"/>
      <protection/>
    </xf>
    <xf numFmtId="0" fontId="17" fillId="0" borderId="23" xfId="56" applyFont="1" applyFill="1" applyBorder="1" applyAlignment="1" applyProtection="1">
      <alignment horizontal="center" vertical="center"/>
      <protection/>
    </xf>
    <xf numFmtId="0" fontId="17" fillId="0" borderId="26" xfId="56" applyFont="1" applyFill="1" applyBorder="1" applyAlignment="1" applyProtection="1">
      <alignment horizontal="center" vertical="center"/>
      <protection/>
    </xf>
    <xf numFmtId="0" fontId="17" fillId="0" borderId="20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9" xfId="56" applyFont="1" applyFill="1" applyBorder="1" applyAlignment="1" applyProtection="1">
      <alignment horizontal="center" vertical="center"/>
      <protection/>
    </xf>
    <xf numFmtId="165" fontId="15" fillId="0" borderId="26" xfId="40" applyNumberFormat="1" applyFont="1" applyFill="1" applyBorder="1" applyAlignment="1" applyProtection="1">
      <alignment/>
      <protection/>
    </xf>
    <xf numFmtId="165" fontId="17" fillId="0" borderId="35" xfId="40" applyNumberFormat="1" applyFont="1" applyFill="1" applyBorder="1" applyAlignment="1" applyProtection="1">
      <alignment/>
      <protection locked="0"/>
    </xf>
    <xf numFmtId="165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 applyProtection="1">
      <alignment/>
      <protection locked="0"/>
    </xf>
    <xf numFmtId="0" fontId="17" fillId="0" borderId="11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51" xfId="40" applyNumberFormat="1" applyFont="1" applyFill="1" applyBorder="1" applyAlignment="1" applyProtection="1">
      <alignment/>
      <protection locked="0"/>
    </xf>
    <xf numFmtId="165" fontId="17" fillId="0" borderId="43" xfId="40" applyNumberFormat="1" applyFont="1" applyFill="1" applyBorder="1" applyAlignment="1" applyProtection="1">
      <alignment/>
      <protection locked="0"/>
    </xf>
    <xf numFmtId="165" fontId="17" fillId="0" borderId="44" xfId="40" applyNumberFormat="1" applyFont="1" applyFill="1" applyBorder="1" applyAlignment="1" applyProtection="1">
      <alignment/>
      <protection locked="0"/>
    </xf>
    <xf numFmtId="0" fontId="17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 quotePrefix="1">
      <alignment horizontal="right" vertical="center" indent="1"/>
      <protection/>
    </xf>
    <xf numFmtId="0" fontId="8" fillId="0" borderId="52" xfId="0" applyFont="1" applyFill="1" applyBorder="1" applyAlignment="1" applyProtection="1">
      <alignment horizontal="right" vertical="center" indent="1"/>
      <protection/>
    </xf>
    <xf numFmtId="0" fontId="8" fillId="0" borderId="36" xfId="0" applyFont="1" applyFill="1" applyBorder="1" applyAlignment="1" applyProtection="1">
      <alignment horizontal="right" vertical="center" wrapText="1" indent="1"/>
      <protection/>
    </xf>
    <xf numFmtId="164" fontId="8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15" fillId="0" borderId="24" xfId="56" applyFont="1" applyFill="1" applyBorder="1" applyAlignment="1" applyProtection="1">
      <alignment horizontal="center" vertical="center" wrapText="1"/>
      <protection/>
    </xf>
    <xf numFmtId="0" fontId="15" fillId="0" borderId="25" xfId="56" applyFont="1" applyFill="1" applyBorder="1" applyAlignment="1" applyProtection="1">
      <alignment horizontal="center" vertical="center" wrapText="1"/>
      <protection/>
    </xf>
    <xf numFmtId="0" fontId="15" fillId="0" borderId="36" xfId="56" applyFont="1" applyFill="1" applyBorder="1" applyAlignment="1" applyProtection="1">
      <alignment horizontal="center" vertical="center" wrapTex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7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6" applyNumberFormat="1" applyFont="1" applyFill="1" applyBorder="1" applyAlignment="1" applyProtection="1">
      <alignment horizontal="center" vertical="center" wrapText="1"/>
      <protection/>
    </xf>
    <xf numFmtId="49" fontId="17" fillId="0" borderId="17" xfId="56" applyNumberFormat="1" applyFont="1" applyFill="1" applyBorder="1" applyAlignment="1" applyProtection="1">
      <alignment horizontal="center" vertical="center" wrapText="1"/>
      <protection/>
    </xf>
    <xf numFmtId="49" fontId="17" fillId="0" borderId="19" xfId="56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6" applyNumberFormat="1" applyFont="1" applyFill="1" applyBorder="1" applyAlignment="1" applyProtection="1">
      <alignment horizontal="center" vertical="center" wrapText="1"/>
      <protection/>
    </xf>
    <xf numFmtId="49" fontId="17" fillId="0" borderId="16" xfId="56" applyNumberFormat="1" applyFont="1" applyFill="1" applyBorder="1" applyAlignment="1" applyProtection="1">
      <alignment horizontal="center" vertical="center" wrapText="1"/>
      <protection/>
    </xf>
    <xf numFmtId="49" fontId="17" fillId="0" borderId="21" xfId="56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7" fillId="33" borderId="30" xfId="56" applyNumberFormat="1" applyFont="1" applyFill="1" applyBorder="1" applyAlignment="1" applyProtection="1">
      <alignment horizontal="right" vertical="center" wrapText="1" indent="1"/>
      <protection/>
    </xf>
    <xf numFmtId="164" fontId="17" fillId="33" borderId="31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6" applyFont="1" applyFill="1" applyBorder="1" applyAlignment="1">
      <alignment horizontal="center" vertical="center"/>
      <protection/>
    </xf>
    <xf numFmtId="165" fontId="4" fillId="0" borderId="23" xfId="56" applyNumberFormat="1" applyFont="1" applyFill="1" applyBorder="1">
      <alignment/>
      <protection/>
    </xf>
    <xf numFmtId="165" fontId="4" fillId="0" borderId="26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59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3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60" xfId="0" applyFont="1" applyBorder="1" applyAlignment="1">
      <alignment horizontal="center" wrapText="1"/>
    </xf>
    <xf numFmtId="0" fontId="34" fillId="0" borderId="17" xfId="0" applyFont="1" applyBorder="1" applyAlignment="1">
      <alignment horizontal="left" vertical="center" wrapText="1"/>
    </xf>
    <xf numFmtId="49" fontId="34" fillId="0" borderId="11" xfId="0" applyNumberFormat="1" applyFont="1" applyBorder="1" applyAlignment="1">
      <alignment horizontal="center" wrapText="1"/>
    </xf>
    <xf numFmtId="165" fontId="34" fillId="0" borderId="11" xfId="40" applyNumberFormat="1" applyFont="1" applyBorder="1" applyAlignment="1" applyProtection="1">
      <alignment horizontal="right" vertical="center" wrapText="1"/>
      <protection locked="0"/>
    </xf>
    <xf numFmtId="165" fontId="34" fillId="0" borderId="49" xfId="40" applyNumberFormat="1" applyFont="1" applyBorder="1" applyAlignment="1">
      <alignment horizontal="right" vertical="center" wrapText="1"/>
    </xf>
    <xf numFmtId="0" fontId="34" fillId="0" borderId="19" xfId="0" applyFont="1" applyBorder="1" applyAlignment="1">
      <alignment horizontal="left" vertical="center" wrapText="1"/>
    </xf>
    <xf numFmtId="49" fontId="34" fillId="0" borderId="15" xfId="0" applyNumberFormat="1" applyFont="1" applyBorder="1" applyAlignment="1">
      <alignment horizontal="center" wrapText="1"/>
    </xf>
    <xf numFmtId="165" fontId="34" fillId="0" borderId="15" xfId="40" applyNumberFormat="1" applyFont="1" applyBorder="1" applyAlignment="1" applyProtection="1">
      <alignment horizontal="right" vertical="center" wrapText="1"/>
      <protection locked="0"/>
    </xf>
    <xf numFmtId="165" fontId="34" fillId="0" borderId="61" xfId="40" applyNumberFormat="1" applyFont="1" applyBorder="1" applyAlignment="1">
      <alignment horizontal="right" vertical="center" wrapText="1"/>
    </xf>
    <xf numFmtId="0" fontId="33" fillId="0" borderId="22" xfId="0" applyFont="1" applyBorder="1" applyAlignment="1">
      <alignment horizontal="left" vertical="center" wrapText="1"/>
    </xf>
    <xf numFmtId="49" fontId="33" fillId="0" borderId="23" xfId="0" applyNumberFormat="1" applyFont="1" applyBorder="1" applyAlignment="1">
      <alignment horizontal="center" wrapText="1"/>
    </xf>
    <xf numFmtId="165" fontId="33" fillId="0" borderId="23" xfId="40" applyNumberFormat="1" applyFont="1" applyBorder="1" applyAlignment="1">
      <alignment horizontal="right" vertical="center" wrapText="1"/>
    </xf>
    <xf numFmtId="165" fontId="34" fillId="0" borderId="45" xfId="40" applyNumberFormat="1" applyFont="1" applyBorder="1" applyAlignment="1">
      <alignment horizontal="right" vertical="center" wrapText="1"/>
    </xf>
    <xf numFmtId="0" fontId="33" fillId="0" borderId="16" xfId="0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center" wrapText="1"/>
    </xf>
    <xf numFmtId="165" fontId="33" fillId="0" borderId="10" xfId="40" applyNumberFormat="1" applyFont="1" applyBorder="1" applyAlignment="1">
      <alignment horizontal="right" vertical="center" wrapText="1"/>
    </xf>
    <xf numFmtId="165" fontId="34" fillId="0" borderId="54" xfId="40" applyNumberFormat="1" applyFont="1" applyBorder="1" applyAlignment="1">
      <alignment horizontal="right" vertical="center" wrapText="1"/>
    </xf>
    <xf numFmtId="0" fontId="33" fillId="0" borderId="23" xfId="0" applyFont="1" applyBorder="1" applyAlignment="1">
      <alignment horizont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wrapText="1"/>
    </xf>
    <xf numFmtId="165" fontId="34" fillId="0" borderId="12" xfId="40" applyNumberFormat="1" applyFont="1" applyBorder="1" applyAlignment="1" applyProtection="1">
      <alignment horizontal="right" vertical="center" wrapText="1"/>
      <protection locked="0"/>
    </xf>
    <xf numFmtId="165" fontId="34" fillId="0" borderId="48" xfId="4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164" fontId="16" fillId="0" borderId="33" xfId="56" applyNumberFormat="1" applyFont="1" applyFill="1" applyBorder="1" applyAlignment="1" applyProtection="1">
      <alignment horizontal="left"/>
      <protection/>
    </xf>
    <xf numFmtId="0" fontId="4" fillId="0" borderId="0" xfId="56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 textRotation="180" wrapText="1"/>
      <protection/>
    </xf>
    <xf numFmtId="164" fontId="8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7" fillId="0" borderId="0" xfId="56" applyFont="1" applyFill="1" applyProtection="1">
      <alignment/>
      <protection/>
    </xf>
    <xf numFmtId="0" fontId="17" fillId="0" borderId="0" xfId="56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7" xfId="56" applyFont="1" applyFill="1" applyBorder="1" applyAlignment="1" applyProtection="1">
      <alignment horizontal="left" vertical="center" wrapText="1" indent="1"/>
      <protection/>
    </xf>
    <xf numFmtId="0" fontId="15" fillId="0" borderId="28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Protection="1">
      <alignment/>
      <protection/>
    </xf>
    <xf numFmtId="164" fontId="1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56" applyFont="1" applyFill="1" applyBorder="1" applyAlignment="1" applyProtection="1">
      <alignment/>
      <protection/>
    </xf>
    <xf numFmtId="0" fontId="15" fillId="0" borderId="0" xfId="56" applyFont="1" applyFill="1" applyBorder="1" applyAlignment="1" applyProtection="1">
      <alignment horizontal="left" vertical="center" wrapText="1" indent="1"/>
      <protection/>
    </xf>
    <xf numFmtId="0" fontId="15" fillId="0" borderId="0" xfId="56" applyFont="1" applyFill="1" applyBorder="1" applyAlignment="1" applyProtection="1">
      <alignment vertical="center" wrapText="1"/>
      <protection/>
    </xf>
    <xf numFmtId="0" fontId="17" fillId="0" borderId="0" xfId="56" applyFont="1" applyFill="1" applyBorder="1" applyProtection="1">
      <alignment/>
      <protection/>
    </xf>
    <xf numFmtId="0" fontId="3" fillId="0" borderId="0" xfId="56" applyFont="1" applyFill="1" applyBorder="1" applyProtection="1">
      <alignment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7" xfId="0" applyNumberFormat="1" applyFont="1" applyFill="1" applyBorder="1" applyAlignment="1" applyProtection="1">
      <alignment vertical="center" wrapText="1"/>
      <protection locked="0"/>
    </xf>
    <xf numFmtId="164" fontId="17" fillId="0" borderId="59" xfId="0" applyNumberFormat="1" applyFont="1" applyFill="1" applyBorder="1" applyAlignment="1" applyProtection="1">
      <alignment vertical="center" wrapText="1"/>
      <protection locked="0"/>
    </xf>
    <xf numFmtId="0" fontId="17" fillId="0" borderId="0" xfId="56" applyFont="1" applyFill="1" applyBorder="1" applyAlignment="1" applyProtection="1">
      <alignment horizontal="left" vertical="center"/>
      <protection/>
    </xf>
    <xf numFmtId="0" fontId="17" fillId="0" borderId="0" xfId="56" applyFont="1" applyFill="1" applyBorder="1" applyAlignment="1" applyProtection="1">
      <alignment vertical="center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8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49" fontId="1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 locked="0"/>
    </xf>
    <xf numFmtId="164" fontId="14" fillId="0" borderId="53" xfId="0" applyNumberFormat="1" applyFont="1" applyFill="1" applyBorder="1" applyAlignment="1" applyProtection="1">
      <alignment vertical="center" wrapTex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4" fillId="0" borderId="46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66" xfId="56" applyFont="1" applyFill="1" applyBorder="1" applyAlignment="1" applyProtection="1">
      <alignment horizontal="center" vertical="center" wrapText="1"/>
      <protection/>
    </xf>
    <xf numFmtId="0" fontId="17" fillId="0" borderId="57" xfId="56" applyFont="1" applyFill="1" applyBorder="1" applyAlignment="1" applyProtection="1">
      <alignment horizontal="center" vertical="center"/>
      <protection/>
    </xf>
    <xf numFmtId="3" fontId="17" fillId="0" borderId="66" xfId="56" applyNumberFormat="1" applyFont="1" applyFill="1" applyBorder="1" applyAlignment="1" applyProtection="1">
      <alignment horizontal="center"/>
      <protection locked="0"/>
    </xf>
    <xf numFmtId="0" fontId="17" fillId="0" borderId="16" xfId="56" applyFont="1" applyFill="1" applyBorder="1" applyAlignment="1" applyProtection="1">
      <alignment horizontal="center" vertical="center"/>
      <protection/>
    </xf>
    <xf numFmtId="0" fontId="17" fillId="0" borderId="10" xfId="56" applyFont="1" applyFill="1" applyBorder="1" applyProtection="1">
      <alignment/>
      <protection locked="0"/>
    </xf>
    <xf numFmtId="3" fontId="17" fillId="0" borderId="55" xfId="56" applyNumberFormat="1" applyFont="1" applyFill="1" applyBorder="1" applyAlignment="1" applyProtection="1">
      <alignment horizontal="center"/>
      <protection locked="0"/>
    </xf>
    <xf numFmtId="165" fontId="17" fillId="0" borderId="53" xfId="40" applyNumberFormat="1" applyFont="1" applyFill="1" applyBorder="1" applyAlignment="1" applyProtection="1">
      <alignment/>
      <protection locked="0"/>
    </xf>
    <xf numFmtId="3" fontId="17" fillId="0" borderId="47" xfId="56" applyNumberFormat="1" applyFont="1" applyFill="1" applyBorder="1" applyAlignment="1" applyProtection="1">
      <alignment horizontal="center"/>
      <protection locked="0"/>
    </xf>
    <xf numFmtId="165" fontId="15" fillId="0" borderId="50" xfId="40" applyNumberFormat="1" applyFont="1" applyFill="1" applyBorder="1" applyAlignment="1" applyProtection="1">
      <alignment/>
      <protection/>
    </xf>
    <xf numFmtId="3" fontId="15" fillId="0" borderId="45" xfId="56" applyNumberFormat="1" applyFont="1" applyFill="1" applyBorder="1" applyAlignment="1" applyProtection="1">
      <alignment horizontal="center" vertical="center" wrapText="1"/>
      <protection/>
    </xf>
    <xf numFmtId="0" fontId="17" fillId="0" borderId="40" xfId="56" applyFont="1" applyFill="1" applyBorder="1" applyAlignment="1" applyProtection="1">
      <alignment horizontal="center" vertical="center"/>
      <protection/>
    </xf>
    <xf numFmtId="0" fontId="15" fillId="0" borderId="45" xfId="56" applyFont="1" applyFill="1" applyBorder="1" applyAlignment="1" applyProtection="1">
      <alignment horizontal="left" vertical="center" wrapText="1"/>
      <protection/>
    </xf>
    <xf numFmtId="164" fontId="16" fillId="0" borderId="0" xfId="56" applyNumberFormat="1" applyFont="1" applyFill="1" applyBorder="1" applyAlignment="1" applyProtection="1">
      <alignment horizontal="left" vertical="center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3" xfId="56" applyNumberFormat="1" applyFont="1" applyFill="1" applyBorder="1" applyAlignment="1" applyProtection="1">
      <alignment horizontal="left" vertical="center"/>
      <protection/>
    </xf>
    <xf numFmtId="164" fontId="16" fillId="0" borderId="33" xfId="56" applyNumberFormat="1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right"/>
      <protection/>
    </xf>
    <xf numFmtId="0" fontId="7" fillId="0" borderId="0" xfId="56" applyFont="1" applyFill="1" applyAlignment="1" applyProtection="1">
      <alignment horizontal="center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69" xfId="0" applyNumberFormat="1" applyFont="1" applyFill="1" applyBorder="1" applyAlignment="1" applyProtection="1">
      <alignment horizontal="center" vertical="center" wrapText="1"/>
      <protection/>
    </xf>
    <xf numFmtId="164" fontId="29" fillId="0" borderId="70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right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35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17" fillId="0" borderId="70" xfId="56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40" xfId="0" applyFont="1" applyFill="1" applyBorder="1" applyAlignment="1" applyProtection="1">
      <alignment horizontal="left" indent="1"/>
      <protection/>
    </xf>
    <xf numFmtId="0" fontId="8" fillId="0" borderId="41" xfId="0" applyFont="1" applyFill="1" applyBorder="1" applyAlignment="1" applyProtection="1">
      <alignment horizontal="left" indent="1"/>
      <protection/>
    </xf>
    <xf numFmtId="0" fontId="8" fillId="0" borderId="4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73" xfId="0" applyFont="1" applyFill="1" applyBorder="1" applyAlignment="1" applyProtection="1">
      <alignment horizontal="center"/>
      <protection/>
    </xf>
    <xf numFmtId="0" fontId="8" fillId="0" borderId="70" xfId="0" applyFont="1" applyFill="1" applyBorder="1" applyAlignment="1" applyProtection="1">
      <alignment horizontal="center"/>
      <protection/>
    </xf>
    <xf numFmtId="0" fontId="8" fillId="0" borderId="74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38" xfId="0" applyFont="1" applyFill="1" applyBorder="1" applyAlignment="1" applyProtection="1">
      <alignment horizontal="left" indent="1"/>
      <protection locked="0"/>
    </xf>
    <xf numFmtId="0" fontId="17" fillId="0" borderId="39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111</v>
      </c>
    </row>
    <row r="4" spans="1:2" ht="12.75">
      <c r="A4" s="81"/>
      <c r="B4" s="81"/>
    </row>
    <row r="5" spans="1:2" s="92" customFormat="1" ht="15.75">
      <c r="A5" s="59" t="s">
        <v>380</v>
      </c>
      <c r="B5" s="91"/>
    </row>
    <row r="6" spans="1:2" ht="12.75">
      <c r="A6" s="81"/>
      <c r="B6" s="81"/>
    </row>
    <row r="7" spans="1:2" ht="12.75">
      <c r="A7" s="81" t="s">
        <v>382</v>
      </c>
      <c r="B7" s="81" t="s">
        <v>383</v>
      </c>
    </row>
    <row r="8" spans="1:2" ht="12.75">
      <c r="A8" s="81" t="s">
        <v>384</v>
      </c>
      <c r="B8" s="81" t="s">
        <v>385</v>
      </c>
    </row>
    <row r="9" spans="1:2" ht="12.75">
      <c r="A9" s="81" t="s">
        <v>386</v>
      </c>
      <c r="B9" s="81" t="s">
        <v>387</v>
      </c>
    </row>
    <row r="10" spans="1:2" ht="12.75">
      <c r="A10" s="81"/>
      <c r="B10" s="81"/>
    </row>
    <row r="11" spans="1:2" ht="12.75">
      <c r="A11" s="81"/>
      <c r="B11" s="81"/>
    </row>
    <row r="12" spans="1:2" s="92" customFormat="1" ht="15.75">
      <c r="A12" s="59" t="s">
        <v>381</v>
      </c>
      <c r="B12" s="91"/>
    </row>
    <row r="13" spans="1:2" ht="12.75">
      <c r="A13" s="81"/>
      <c r="B13" s="81"/>
    </row>
    <row r="14" spans="1:2" ht="12.75">
      <c r="A14" s="81" t="s">
        <v>391</v>
      </c>
      <c r="B14" s="81" t="s">
        <v>390</v>
      </c>
    </row>
    <row r="15" spans="1:2" ht="12.75">
      <c r="A15" s="81" t="s">
        <v>191</v>
      </c>
      <c r="B15" s="81" t="s">
        <v>389</v>
      </c>
    </row>
    <row r="16" spans="1:2" ht="12.75">
      <c r="A16" s="81" t="s">
        <v>392</v>
      </c>
      <c r="B16" s="81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C8" sqref="C8"/>
    </sheetView>
  </sheetViews>
  <sheetFormatPr defaultColWidth="9.00390625" defaultRowHeight="12.75"/>
  <cols>
    <col min="1" max="1" width="5.625" style="93" customWidth="1"/>
    <col min="2" max="2" width="68.625" style="93" customWidth="1"/>
    <col min="3" max="3" width="19.50390625" style="93" customWidth="1"/>
    <col min="4" max="16384" width="9.375" style="93" customWidth="1"/>
  </cols>
  <sheetData>
    <row r="1" spans="1:3" ht="33" customHeight="1">
      <c r="A1" s="452" t="s">
        <v>430</v>
      </c>
      <c r="B1" s="452"/>
      <c r="C1" s="452"/>
    </row>
    <row r="2" spans="1:4" ht="15.75" customHeight="1" thickBot="1">
      <c r="A2" s="94"/>
      <c r="B2" s="94"/>
      <c r="C2" s="106" t="s">
        <v>41</v>
      </c>
      <c r="D2" s="101"/>
    </row>
    <row r="3" spans="1:3" ht="26.25" customHeight="1" thickBot="1">
      <c r="A3" s="113" t="s">
        <v>4</v>
      </c>
      <c r="B3" s="114" t="s">
        <v>147</v>
      </c>
      <c r="C3" s="115" t="s">
        <v>193</v>
      </c>
    </row>
    <row r="4" spans="1:3" ht="15.75" thickBot="1">
      <c r="A4" s="116">
        <v>1</v>
      </c>
      <c r="B4" s="117">
        <v>2</v>
      </c>
      <c r="C4" s="118">
        <v>3</v>
      </c>
    </row>
    <row r="5" spans="1:3" ht="15">
      <c r="A5" s="119" t="s">
        <v>6</v>
      </c>
      <c r="B5" s="227" t="s">
        <v>45</v>
      </c>
      <c r="C5" s="224">
        <v>18677</v>
      </c>
    </row>
    <row r="6" spans="1:3" ht="24.75">
      <c r="A6" s="120" t="s">
        <v>7</v>
      </c>
      <c r="B6" s="241" t="s">
        <v>188</v>
      </c>
      <c r="C6" s="225">
        <v>1020</v>
      </c>
    </row>
    <row r="7" spans="1:3" ht="15">
      <c r="A7" s="120" t="s">
        <v>8</v>
      </c>
      <c r="B7" s="242" t="s">
        <v>414</v>
      </c>
      <c r="C7" s="225"/>
    </row>
    <row r="8" spans="1:3" ht="24.75">
      <c r="A8" s="120" t="s">
        <v>9</v>
      </c>
      <c r="B8" s="242" t="s">
        <v>190</v>
      </c>
      <c r="C8" s="225"/>
    </row>
    <row r="9" spans="1:3" ht="15">
      <c r="A9" s="121" t="s">
        <v>10</v>
      </c>
      <c r="B9" s="242" t="s">
        <v>189</v>
      </c>
      <c r="C9" s="226">
        <v>417</v>
      </c>
    </row>
    <row r="10" spans="1:3" ht="15.75" thickBot="1">
      <c r="A10" s="120" t="s">
        <v>11</v>
      </c>
      <c r="B10" s="243" t="s">
        <v>148</v>
      </c>
      <c r="C10" s="225"/>
    </row>
    <row r="11" spans="1:3" ht="15.75" thickBot="1">
      <c r="A11" s="461" t="s">
        <v>152</v>
      </c>
      <c r="B11" s="462"/>
      <c r="C11" s="122">
        <f>SUM(C5:C10)</f>
        <v>20114</v>
      </c>
    </row>
    <row r="12" spans="1:3" ht="23.25" customHeight="1">
      <c r="A12" s="463" t="s">
        <v>160</v>
      </c>
      <c r="B12" s="463"/>
      <c r="C12" s="46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5.625" style="93" customWidth="1"/>
    <col min="2" max="2" width="66.875" style="93" customWidth="1"/>
    <col min="3" max="3" width="22.375" style="93" customWidth="1"/>
    <col min="4" max="4" width="22.875" style="93" customWidth="1"/>
    <col min="5" max="16384" width="9.375" style="93" customWidth="1"/>
  </cols>
  <sheetData>
    <row r="1" spans="1:4" ht="33" customHeight="1">
      <c r="A1" s="452" t="s">
        <v>431</v>
      </c>
      <c r="B1" s="452"/>
      <c r="C1" s="452"/>
      <c r="D1" s="452"/>
    </row>
    <row r="2" spans="1:5" ht="15.75" customHeight="1" thickBot="1">
      <c r="A2" s="94"/>
      <c r="B2" s="94"/>
      <c r="C2" s="94"/>
      <c r="D2" s="106" t="s">
        <v>41</v>
      </c>
      <c r="E2" s="101"/>
    </row>
    <row r="3" spans="1:4" ht="26.25" customHeight="1" thickBot="1">
      <c r="A3" s="113" t="s">
        <v>4</v>
      </c>
      <c r="B3" s="114" t="s">
        <v>153</v>
      </c>
      <c r="C3" s="426" t="s">
        <v>501</v>
      </c>
      <c r="D3" s="115" t="s">
        <v>502</v>
      </c>
    </row>
    <row r="4" spans="1:4" ht="15.75" thickBot="1">
      <c r="A4" s="116">
        <v>1</v>
      </c>
      <c r="B4" s="117">
        <v>2</v>
      </c>
      <c r="C4" s="427">
        <v>3</v>
      </c>
      <c r="D4" s="118">
        <v>4</v>
      </c>
    </row>
    <row r="5" spans="1:4" ht="15">
      <c r="A5" s="119" t="s">
        <v>6</v>
      </c>
      <c r="B5" s="125" t="s">
        <v>416</v>
      </c>
      <c r="C5" s="428">
        <v>18584</v>
      </c>
      <c r="D5" s="123">
        <v>18584</v>
      </c>
    </row>
    <row r="6" spans="1:4" ht="15">
      <c r="A6" s="120" t="s">
        <v>7</v>
      </c>
      <c r="B6" s="126" t="s">
        <v>503</v>
      </c>
      <c r="C6" s="433">
        <v>10109</v>
      </c>
      <c r="D6" s="124">
        <v>2296</v>
      </c>
    </row>
    <row r="7" spans="1:4" ht="15.75" thickBot="1">
      <c r="A7" s="429" t="s">
        <v>7</v>
      </c>
      <c r="B7" s="430" t="s">
        <v>417</v>
      </c>
      <c r="C7" s="431">
        <v>17859</v>
      </c>
      <c r="D7" s="432">
        <v>0</v>
      </c>
    </row>
    <row r="8" spans="1:4" s="302" customFormat="1" ht="17.25" customHeight="1" thickBot="1">
      <c r="A8" s="436" t="s">
        <v>9</v>
      </c>
      <c r="B8" s="437" t="s">
        <v>154</v>
      </c>
      <c r="C8" s="435">
        <f>SUM(C5:C7)</f>
        <v>46552</v>
      </c>
      <c r="D8" s="434">
        <f>SUM(D5:D6)</f>
        <v>20880</v>
      </c>
    </row>
    <row r="10" spans="1:3" ht="15">
      <c r="A10" s="442" t="s">
        <v>498</v>
      </c>
      <c r="B10" s="442"/>
      <c r="C10" s="401"/>
    </row>
  </sheetData>
  <sheetProtection/>
  <mergeCells count="2">
    <mergeCell ref="A1:D1"/>
    <mergeCell ref="A10:B10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5. melléklet az 1/2014.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6.00390625" style="32" customWidth="1"/>
    <col min="2" max="2" width="13.00390625" style="31" customWidth="1"/>
    <col min="3" max="3" width="14.375" style="31" customWidth="1"/>
    <col min="4" max="4" width="15.125" style="31" customWidth="1"/>
    <col min="5" max="6" width="14.00390625" style="31" customWidth="1"/>
    <col min="7" max="7" width="15.625" style="43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5.5" customHeight="1">
      <c r="A1" s="464" t="s">
        <v>0</v>
      </c>
      <c r="B1" s="464"/>
      <c r="C1" s="464"/>
      <c r="D1" s="464"/>
      <c r="E1" s="464"/>
      <c r="F1" s="464"/>
      <c r="G1" s="464"/>
    </row>
    <row r="2" spans="1:7" ht="32.25" customHeight="1" thickBot="1">
      <c r="A2" s="127"/>
      <c r="B2" s="43"/>
      <c r="C2" s="43"/>
      <c r="D2" s="43"/>
      <c r="E2" s="43"/>
      <c r="F2" s="43"/>
      <c r="G2" s="38" t="s">
        <v>51</v>
      </c>
    </row>
    <row r="3" spans="1:7" s="33" customFormat="1" ht="44.25" customHeight="1" thickBot="1">
      <c r="A3" s="128" t="s">
        <v>55</v>
      </c>
      <c r="B3" s="129" t="s">
        <v>56</v>
      </c>
      <c r="C3" s="129" t="s">
        <v>57</v>
      </c>
      <c r="D3" s="129" t="s">
        <v>483</v>
      </c>
      <c r="E3" s="129" t="s">
        <v>193</v>
      </c>
      <c r="F3" s="309" t="s">
        <v>494</v>
      </c>
      <c r="G3" s="39" t="s">
        <v>394</v>
      </c>
    </row>
    <row r="4" spans="1:7" s="43" customFormat="1" ht="12" customHeight="1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310">
        <v>6</v>
      </c>
      <c r="G4" s="42" t="s">
        <v>482</v>
      </c>
    </row>
    <row r="5" spans="1:7" ht="15.75" customHeight="1">
      <c r="A5" s="303" t="s">
        <v>497</v>
      </c>
      <c r="B5" s="23">
        <v>635</v>
      </c>
      <c r="C5" s="305" t="s">
        <v>418</v>
      </c>
      <c r="D5" s="23">
        <v>635</v>
      </c>
      <c r="E5" s="23"/>
      <c r="F5" s="23">
        <v>635</v>
      </c>
      <c r="G5" s="44">
        <f aca="true" t="shared" si="0" ref="G5:G20">B5-D5-E5</f>
        <v>0</v>
      </c>
    </row>
    <row r="6" spans="1:7" ht="15.75" customHeight="1">
      <c r="A6" s="303" t="s">
        <v>484</v>
      </c>
      <c r="B6" s="23">
        <v>23</v>
      </c>
      <c r="C6" s="305" t="s">
        <v>418</v>
      </c>
      <c r="D6" s="23">
        <v>23</v>
      </c>
      <c r="E6" s="23"/>
      <c r="F6" s="23">
        <v>23</v>
      </c>
      <c r="G6" s="44">
        <f t="shared" si="0"/>
        <v>0</v>
      </c>
    </row>
    <row r="7" spans="1:7" ht="15.75" customHeight="1">
      <c r="A7" s="303" t="s">
        <v>485</v>
      </c>
      <c r="B7" s="23">
        <v>250</v>
      </c>
      <c r="C7" s="305" t="s">
        <v>418</v>
      </c>
      <c r="D7" s="23">
        <v>250</v>
      </c>
      <c r="E7" s="23"/>
      <c r="F7" s="23">
        <v>250</v>
      </c>
      <c r="G7" s="44">
        <f t="shared" si="0"/>
        <v>0</v>
      </c>
    </row>
    <row r="8" spans="1:7" ht="15.75" customHeight="1">
      <c r="A8" s="304"/>
      <c r="B8" s="23"/>
      <c r="C8" s="305"/>
      <c r="D8" s="23"/>
      <c r="E8" s="23"/>
      <c r="F8" s="399"/>
      <c r="G8" s="44">
        <f t="shared" si="0"/>
        <v>0</v>
      </c>
    </row>
    <row r="9" spans="1:7" ht="15.75" customHeight="1">
      <c r="A9" s="303"/>
      <c r="B9" s="23"/>
      <c r="C9" s="305"/>
      <c r="D9" s="23"/>
      <c r="E9" s="23"/>
      <c r="F9" s="399"/>
      <c r="G9" s="44">
        <f t="shared" si="0"/>
        <v>0</v>
      </c>
    </row>
    <row r="10" spans="1:7" ht="15.75" customHeight="1">
      <c r="A10" s="304"/>
      <c r="B10" s="23"/>
      <c r="C10" s="305"/>
      <c r="D10" s="23"/>
      <c r="E10" s="23"/>
      <c r="F10" s="399"/>
      <c r="G10" s="44">
        <f t="shared" si="0"/>
        <v>0</v>
      </c>
    </row>
    <row r="11" spans="1:7" ht="15.75" customHeight="1">
      <c r="A11" s="303"/>
      <c r="B11" s="23"/>
      <c r="C11" s="305"/>
      <c r="D11" s="23"/>
      <c r="E11" s="23"/>
      <c r="F11" s="399"/>
      <c r="G11" s="44">
        <f t="shared" si="0"/>
        <v>0</v>
      </c>
    </row>
    <row r="12" spans="1:7" ht="15.75" customHeight="1">
      <c r="A12" s="303"/>
      <c r="B12" s="23"/>
      <c r="C12" s="305"/>
      <c r="D12" s="23"/>
      <c r="E12" s="23"/>
      <c r="F12" s="399"/>
      <c r="G12" s="44">
        <f t="shared" si="0"/>
        <v>0</v>
      </c>
    </row>
    <row r="13" spans="1:7" ht="15.75" customHeight="1">
      <c r="A13" s="303"/>
      <c r="B13" s="23"/>
      <c r="C13" s="305"/>
      <c r="D13" s="23"/>
      <c r="E13" s="23"/>
      <c r="F13" s="399"/>
      <c r="G13" s="44">
        <f t="shared" si="0"/>
        <v>0</v>
      </c>
    </row>
    <row r="14" spans="1:7" ht="15.75" customHeight="1">
      <c r="A14" s="303"/>
      <c r="B14" s="23"/>
      <c r="C14" s="305"/>
      <c r="D14" s="23"/>
      <c r="E14" s="23"/>
      <c r="F14" s="399"/>
      <c r="G14" s="44">
        <f t="shared" si="0"/>
        <v>0</v>
      </c>
    </row>
    <row r="15" spans="1:7" ht="15.75" customHeight="1">
      <c r="A15" s="303"/>
      <c r="B15" s="23"/>
      <c r="C15" s="305"/>
      <c r="D15" s="23"/>
      <c r="E15" s="23"/>
      <c r="F15" s="399"/>
      <c r="G15" s="44">
        <f t="shared" si="0"/>
        <v>0</v>
      </c>
    </row>
    <row r="16" spans="1:7" ht="15.75" customHeight="1">
      <c r="A16" s="303"/>
      <c r="B16" s="23"/>
      <c r="C16" s="305"/>
      <c r="D16" s="23"/>
      <c r="E16" s="23"/>
      <c r="F16" s="399"/>
      <c r="G16" s="44">
        <f t="shared" si="0"/>
        <v>0</v>
      </c>
    </row>
    <row r="17" spans="1:7" ht="15.75" customHeight="1">
      <c r="A17" s="303"/>
      <c r="B17" s="23"/>
      <c r="C17" s="305"/>
      <c r="D17" s="23"/>
      <c r="E17" s="23"/>
      <c r="F17" s="399"/>
      <c r="G17" s="44">
        <f t="shared" si="0"/>
        <v>0</v>
      </c>
    </row>
    <row r="18" spans="1:7" ht="15.75" customHeight="1">
      <c r="A18" s="303"/>
      <c r="B18" s="23"/>
      <c r="C18" s="305"/>
      <c r="D18" s="23"/>
      <c r="E18" s="23"/>
      <c r="F18" s="399"/>
      <c r="G18" s="44">
        <f t="shared" si="0"/>
        <v>0</v>
      </c>
    </row>
    <row r="19" spans="1:7" ht="15.75" customHeight="1">
      <c r="A19" s="303"/>
      <c r="B19" s="23"/>
      <c r="C19" s="305"/>
      <c r="D19" s="23"/>
      <c r="E19" s="23"/>
      <c r="F19" s="399"/>
      <c r="G19" s="44">
        <f t="shared" si="0"/>
        <v>0</v>
      </c>
    </row>
    <row r="20" spans="1:7" ht="15.75" customHeight="1" thickBot="1">
      <c r="A20" s="45"/>
      <c r="B20" s="24"/>
      <c r="C20" s="306"/>
      <c r="D20" s="24"/>
      <c r="E20" s="24"/>
      <c r="F20" s="400"/>
      <c r="G20" s="46">
        <f t="shared" si="0"/>
        <v>0</v>
      </c>
    </row>
    <row r="21" spans="1:7" s="49" customFormat="1" ht="18" customHeight="1" thickBot="1">
      <c r="A21" s="130" t="s">
        <v>54</v>
      </c>
      <c r="B21" s="47">
        <f>SUM(B5:B20)</f>
        <v>908</v>
      </c>
      <c r="C21" s="71"/>
      <c r="D21" s="47">
        <f>SUM(D5:D20)</f>
        <v>908</v>
      </c>
      <c r="E21" s="47">
        <f>SUM(E5:E20)</f>
        <v>0</v>
      </c>
      <c r="F21" s="47">
        <f>SUM(F5:F20)</f>
        <v>908</v>
      </c>
      <c r="G21" s="48">
        <f>SUM(G5:G20)</f>
        <v>0</v>
      </c>
    </row>
    <row r="23" spans="1:2" ht="12.75">
      <c r="A23" s="442" t="s">
        <v>498</v>
      </c>
      <c r="B23" s="442"/>
    </row>
  </sheetData>
  <sheetProtection/>
  <mergeCells count="2">
    <mergeCell ref="A1:G1"/>
    <mergeCell ref="A23:B23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59.00390625" style="32" customWidth="1"/>
    <col min="2" max="2" width="8.625" style="31" customWidth="1"/>
    <col min="3" max="3" width="13.50390625" style="31" customWidth="1"/>
    <col min="4" max="5" width="10.875" style="31" customWidth="1"/>
    <col min="6" max="6" width="12.50390625" style="31" customWidth="1"/>
    <col min="7" max="7" width="11.50390625" style="31" customWidth="1"/>
    <col min="8" max="9" width="12.875" style="31" customWidth="1"/>
    <col min="10" max="10" width="13.875" style="31" customWidth="1"/>
    <col min="11" max="16384" width="9.375" style="31" customWidth="1"/>
  </cols>
  <sheetData>
    <row r="1" spans="1:7" ht="24.75" customHeight="1">
      <c r="A1" s="464" t="s">
        <v>1</v>
      </c>
      <c r="B1" s="464"/>
      <c r="C1" s="464"/>
      <c r="D1" s="464"/>
      <c r="E1" s="464"/>
      <c r="F1" s="464"/>
      <c r="G1" s="464"/>
    </row>
    <row r="2" spans="1:7" ht="23.25" customHeight="1" thickBot="1">
      <c r="A2" s="127"/>
      <c r="B2" s="43"/>
      <c r="C2" s="43"/>
      <c r="D2" s="43"/>
      <c r="E2" s="43"/>
      <c r="F2" s="465" t="s">
        <v>91</v>
      </c>
      <c r="G2" s="465"/>
    </row>
    <row r="3" spans="1:7" s="33" customFormat="1" ht="48.75" customHeight="1" thickBot="1">
      <c r="A3" s="128" t="s">
        <v>58</v>
      </c>
      <c r="B3" s="129" t="s">
        <v>56</v>
      </c>
      <c r="C3" s="129" t="s">
        <v>57</v>
      </c>
      <c r="D3" s="129" t="s">
        <v>193</v>
      </c>
      <c r="E3" s="129" t="s">
        <v>500</v>
      </c>
      <c r="F3" s="129" t="s">
        <v>499</v>
      </c>
      <c r="G3" s="39" t="s">
        <v>432</v>
      </c>
    </row>
    <row r="4" spans="1:7" s="43" customFormat="1" ht="15" customHeight="1" thickBot="1">
      <c r="A4" s="40">
        <v>1</v>
      </c>
      <c r="B4" s="41">
        <v>2</v>
      </c>
      <c r="C4" s="41">
        <v>3</v>
      </c>
      <c r="D4" s="41">
        <v>5</v>
      </c>
      <c r="E4" s="310">
        <v>6</v>
      </c>
      <c r="F4" s="310">
        <v>6</v>
      </c>
      <c r="G4" s="42">
        <v>7</v>
      </c>
    </row>
    <row r="5" spans="1:7" ht="15.75" customHeight="1" thickBot="1">
      <c r="A5" s="406" t="s">
        <v>427</v>
      </c>
      <c r="B5" s="407">
        <v>194530</v>
      </c>
      <c r="C5" s="408" t="s">
        <v>428</v>
      </c>
      <c r="D5" s="407">
        <v>18584</v>
      </c>
      <c r="E5" s="407">
        <v>18584</v>
      </c>
      <c r="F5" s="407">
        <v>18584</v>
      </c>
      <c r="G5" s="419">
        <v>167252</v>
      </c>
    </row>
    <row r="6" spans="1:7" ht="15.75" customHeight="1" thickBot="1">
      <c r="A6" s="409" t="s">
        <v>486</v>
      </c>
      <c r="B6" s="410"/>
      <c r="C6" s="411"/>
      <c r="D6" s="410"/>
      <c r="E6" s="410"/>
      <c r="F6" s="410"/>
      <c r="G6" s="420"/>
    </row>
    <row r="7" spans="1:7" ht="15.75" customHeight="1">
      <c r="A7" s="413" t="s">
        <v>419</v>
      </c>
      <c r="B7" s="414">
        <v>7000</v>
      </c>
      <c r="C7" s="415" t="s">
        <v>418</v>
      </c>
      <c r="D7" s="414">
        <v>7000</v>
      </c>
      <c r="E7" s="414">
        <v>7000</v>
      </c>
      <c r="F7" s="414">
        <v>7000</v>
      </c>
      <c r="G7" s="421"/>
    </row>
    <row r="8" spans="1:7" ht="15.75" customHeight="1">
      <c r="A8" s="50" t="s">
        <v>420</v>
      </c>
      <c r="B8" s="51">
        <v>6862</v>
      </c>
      <c r="C8" s="307" t="s">
        <v>418</v>
      </c>
      <c r="D8" s="51">
        <v>7093</v>
      </c>
      <c r="E8" s="51">
        <v>6862</v>
      </c>
      <c r="F8" s="51">
        <v>6862</v>
      </c>
      <c r="G8" s="422"/>
    </row>
    <row r="9" spans="1:7" ht="15.75" customHeight="1">
      <c r="A9" s="50" t="s">
        <v>421</v>
      </c>
      <c r="B9" s="51">
        <v>422</v>
      </c>
      <c r="C9" s="307" t="s">
        <v>418</v>
      </c>
      <c r="D9" s="51"/>
      <c r="E9" s="51">
        <v>422</v>
      </c>
      <c r="F9" s="51">
        <v>422</v>
      </c>
      <c r="G9" s="422"/>
    </row>
    <row r="10" spans="1:7" ht="15.75" customHeight="1">
      <c r="A10" s="50" t="s">
        <v>423</v>
      </c>
      <c r="B10" s="51">
        <v>6607</v>
      </c>
      <c r="C10" s="307" t="s">
        <v>422</v>
      </c>
      <c r="D10" s="51">
        <v>7610</v>
      </c>
      <c r="E10" s="51">
        <v>7356</v>
      </c>
      <c r="F10" s="51">
        <v>6607</v>
      </c>
      <c r="G10" s="422"/>
    </row>
    <row r="11" spans="1:7" ht="15.75" customHeight="1">
      <c r="A11" s="50" t="s">
        <v>424</v>
      </c>
      <c r="B11" s="51">
        <v>5000</v>
      </c>
      <c r="C11" s="307" t="s">
        <v>418</v>
      </c>
      <c r="D11" s="51">
        <v>5000</v>
      </c>
      <c r="E11" s="51">
        <v>5000</v>
      </c>
      <c r="F11" s="51">
        <v>5000</v>
      </c>
      <c r="G11" s="422"/>
    </row>
    <row r="12" spans="1:7" ht="15.75" customHeight="1">
      <c r="A12" s="50" t="s">
        <v>425</v>
      </c>
      <c r="B12" s="51">
        <v>1143</v>
      </c>
      <c r="C12" s="307" t="s">
        <v>418</v>
      </c>
      <c r="D12" s="51"/>
      <c r="E12" s="51">
        <v>1143</v>
      </c>
      <c r="F12" s="51">
        <v>1143</v>
      </c>
      <c r="G12" s="422"/>
    </row>
    <row r="13" spans="1:7" ht="15.75" customHeight="1">
      <c r="A13" s="50" t="s">
        <v>426</v>
      </c>
      <c r="B13" s="51">
        <v>19904</v>
      </c>
      <c r="C13" s="307" t="s">
        <v>418</v>
      </c>
      <c r="D13" s="51">
        <v>19904</v>
      </c>
      <c r="E13" s="51">
        <v>19904</v>
      </c>
      <c r="F13" s="51">
        <v>19904</v>
      </c>
      <c r="G13" s="422"/>
    </row>
    <row r="14" spans="1:7" ht="15.75" customHeight="1" thickBot="1">
      <c r="A14" s="416" t="s">
        <v>433</v>
      </c>
      <c r="B14" s="417">
        <v>1016</v>
      </c>
      <c r="C14" s="418" t="s">
        <v>418</v>
      </c>
      <c r="D14" s="417">
        <v>1016</v>
      </c>
      <c r="E14" s="417">
        <v>1016</v>
      </c>
      <c r="F14" s="417">
        <v>0</v>
      </c>
      <c r="G14" s="423"/>
    </row>
    <row r="15" spans="1:7" ht="15.75" customHeight="1">
      <c r="A15" s="412"/>
      <c r="B15" s="403"/>
      <c r="C15" s="404"/>
      <c r="D15" s="403"/>
      <c r="E15" s="405"/>
      <c r="F15" s="405"/>
      <c r="G15" s="424"/>
    </row>
    <row r="16" spans="1:7" ht="15.75" customHeight="1">
      <c r="A16" s="50"/>
      <c r="B16" s="51"/>
      <c r="C16" s="307"/>
      <c r="D16" s="51"/>
      <c r="E16" s="311"/>
      <c r="F16" s="311"/>
      <c r="G16" s="422"/>
    </row>
    <row r="17" spans="1:7" ht="15.75" customHeight="1">
      <c r="A17" s="50"/>
      <c r="B17" s="51"/>
      <c r="C17" s="307"/>
      <c r="D17" s="51"/>
      <c r="E17" s="311"/>
      <c r="F17" s="311"/>
      <c r="G17" s="422"/>
    </row>
    <row r="18" spans="1:7" ht="15.75" customHeight="1">
      <c r="A18" s="50"/>
      <c r="B18" s="51"/>
      <c r="C18" s="307"/>
      <c r="D18" s="51"/>
      <c r="E18" s="311"/>
      <c r="F18" s="311"/>
      <c r="G18" s="422"/>
    </row>
    <row r="19" spans="1:7" ht="15.75" customHeight="1">
      <c r="A19" s="50"/>
      <c r="B19" s="51"/>
      <c r="C19" s="307"/>
      <c r="D19" s="51"/>
      <c r="E19" s="311"/>
      <c r="F19" s="311"/>
      <c r="G19" s="422"/>
    </row>
    <row r="20" spans="1:7" ht="15.75" customHeight="1">
      <c r="A20" s="50"/>
      <c r="B20" s="51"/>
      <c r="C20" s="307"/>
      <c r="D20" s="51"/>
      <c r="E20" s="311"/>
      <c r="F20" s="311"/>
      <c r="G20" s="422"/>
    </row>
    <row r="21" spans="1:7" ht="15.75" customHeight="1">
      <c r="A21" s="50"/>
      <c r="B21" s="51"/>
      <c r="C21" s="307"/>
      <c r="D21" s="51"/>
      <c r="E21" s="311"/>
      <c r="F21" s="311"/>
      <c r="G21" s="422"/>
    </row>
    <row r="22" spans="1:7" ht="15.75" customHeight="1">
      <c r="A22" s="50"/>
      <c r="B22" s="51"/>
      <c r="C22" s="307"/>
      <c r="D22" s="51"/>
      <c r="E22" s="311"/>
      <c r="F22" s="311"/>
      <c r="G22" s="422"/>
    </row>
    <row r="23" spans="1:7" ht="15.75" customHeight="1" thickBot="1">
      <c r="A23" s="52"/>
      <c r="B23" s="53"/>
      <c r="C23" s="308"/>
      <c r="D23" s="53"/>
      <c r="E23" s="312"/>
      <c r="F23" s="312"/>
      <c r="G23" s="425"/>
    </row>
    <row r="24" spans="1:7" s="49" customFormat="1" ht="18" customHeight="1" thickBot="1">
      <c r="A24" s="130" t="s">
        <v>54</v>
      </c>
      <c r="B24" s="131">
        <f>SUM(B5:B23)</f>
        <v>242484</v>
      </c>
      <c r="C24" s="72"/>
      <c r="D24" s="131">
        <f>SUM(D5:D23)</f>
        <v>66207</v>
      </c>
      <c r="E24" s="131">
        <f>SUM(E5:E23)</f>
        <v>67287</v>
      </c>
      <c r="F24" s="131">
        <f>SUM(F5:F23)</f>
        <v>65522</v>
      </c>
      <c r="G24" s="54">
        <v>167252</v>
      </c>
    </row>
    <row r="26" spans="1:2" ht="12.75">
      <c r="A26" s="442" t="s">
        <v>498</v>
      </c>
      <c r="B26" s="442"/>
    </row>
  </sheetData>
  <sheetProtection/>
  <mergeCells count="3">
    <mergeCell ref="A1:G1"/>
    <mergeCell ref="A26:B26"/>
    <mergeCell ref="F2:G2"/>
  </mergeCells>
  <printOptions horizontalCentered="1"/>
  <pageMargins left="0.3937007874015748" right="0.3937007874015748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(I.28.) önkormányzati rendelethez*&amp;"Times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zoomScalePageLayoutView="0" workbookViewId="0" topLeftCell="A23">
      <selection activeCell="B17" sqref="B17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6" t="s">
        <v>98</v>
      </c>
      <c r="B2" s="466" t="s">
        <v>427</v>
      </c>
      <c r="C2" s="467"/>
      <c r="D2" s="467"/>
      <c r="E2" s="467"/>
    </row>
    <row r="3" spans="1:5" ht="14.25" thickBot="1">
      <c r="A3" s="135"/>
      <c r="B3" s="135"/>
      <c r="C3" s="135"/>
      <c r="D3" s="468" t="s">
        <v>91</v>
      </c>
      <c r="E3" s="468"/>
    </row>
    <row r="4" spans="1:5" ht="15" customHeight="1" thickBot="1">
      <c r="A4" s="137" t="s">
        <v>90</v>
      </c>
      <c r="B4" s="138" t="s">
        <v>150</v>
      </c>
      <c r="C4" s="138" t="s">
        <v>185</v>
      </c>
      <c r="D4" s="138" t="s">
        <v>395</v>
      </c>
      <c r="E4" s="139" t="s">
        <v>38</v>
      </c>
    </row>
    <row r="5" spans="1:5" ht="12.75">
      <c r="A5" s="140" t="s">
        <v>92</v>
      </c>
      <c r="B5" s="60"/>
      <c r="C5" s="60"/>
      <c r="D5" s="60"/>
      <c r="E5" s="141">
        <f aca="true" t="shared" si="0" ref="E5:E11">SUM(B5:D5)</f>
        <v>0</v>
      </c>
    </row>
    <row r="6" spans="1:5" ht="12.75">
      <c r="A6" s="142" t="s">
        <v>105</v>
      </c>
      <c r="B6" s="61"/>
      <c r="C6" s="61"/>
      <c r="D6" s="61"/>
      <c r="E6" s="143">
        <f t="shared" si="0"/>
        <v>0</v>
      </c>
    </row>
    <row r="7" spans="1:5" ht="12.75">
      <c r="A7" s="144" t="s">
        <v>93</v>
      </c>
      <c r="B7" s="62">
        <v>167252</v>
      </c>
      <c r="C7" s="62"/>
      <c r="D7" s="62"/>
      <c r="E7" s="145">
        <f t="shared" si="0"/>
        <v>167252</v>
      </c>
    </row>
    <row r="8" spans="1:5" ht="12.75">
      <c r="A8" s="144" t="s">
        <v>106</v>
      </c>
      <c r="B8" s="62"/>
      <c r="C8" s="62"/>
      <c r="D8" s="62"/>
      <c r="E8" s="145">
        <f t="shared" si="0"/>
        <v>0</v>
      </c>
    </row>
    <row r="9" spans="1:5" ht="12.75">
      <c r="A9" s="144" t="s">
        <v>94</v>
      </c>
      <c r="B9" s="62">
        <v>18584</v>
      </c>
      <c r="C9" s="62"/>
      <c r="D9" s="62"/>
      <c r="E9" s="145">
        <f t="shared" si="0"/>
        <v>18584</v>
      </c>
    </row>
    <row r="10" spans="1:5" ht="12.75">
      <c r="A10" s="144" t="s">
        <v>95</v>
      </c>
      <c r="B10" s="62"/>
      <c r="C10" s="62"/>
      <c r="D10" s="62"/>
      <c r="E10" s="145">
        <f t="shared" si="0"/>
        <v>0</v>
      </c>
    </row>
    <row r="11" spans="1:5" ht="13.5" thickBot="1">
      <c r="A11" s="63"/>
      <c r="B11" s="64"/>
      <c r="C11" s="64"/>
      <c r="D11" s="64"/>
      <c r="E11" s="145">
        <f t="shared" si="0"/>
        <v>0</v>
      </c>
    </row>
    <row r="12" spans="1:5" ht="13.5" thickBot="1">
      <c r="A12" s="146" t="s">
        <v>97</v>
      </c>
      <c r="B12" s="147">
        <f>B5+SUM(B7:B11)</f>
        <v>185836</v>
      </c>
      <c r="C12" s="147">
        <f>C5+SUM(C7:C11)</f>
        <v>0</v>
      </c>
      <c r="D12" s="147">
        <f>D5+SUM(D7:D11)</f>
        <v>0</v>
      </c>
      <c r="E12" s="148">
        <f>E5+SUM(E7:E11)</f>
        <v>185836</v>
      </c>
    </row>
    <row r="13" spans="1:5" ht="13.5" thickBot="1">
      <c r="A13" s="37"/>
      <c r="B13" s="37"/>
      <c r="C13" s="37"/>
      <c r="D13" s="37"/>
      <c r="E13" s="37"/>
    </row>
    <row r="14" spans="1:5" ht="15" customHeight="1" thickBot="1">
      <c r="A14" s="137" t="s">
        <v>96</v>
      </c>
      <c r="B14" s="138" t="s">
        <v>150</v>
      </c>
      <c r="C14" s="138" t="s">
        <v>185</v>
      </c>
      <c r="D14" s="138" t="s">
        <v>395</v>
      </c>
      <c r="E14" s="139" t="s">
        <v>38</v>
      </c>
    </row>
    <row r="15" spans="1:5" ht="12.75">
      <c r="A15" s="140" t="s">
        <v>101</v>
      </c>
      <c r="B15" s="60"/>
      <c r="C15" s="60"/>
      <c r="D15" s="60"/>
      <c r="E15" s="141">
        <f aca="true" t="shared" si="1" ref="E15:E21">SUM(B15:D15)</f>
        <v>0</v>
      </c>
    </row>
    <row r="16" spans="1:5" ht="12.75">
      <c r="A16" s="149" t="s">
        <v>102</v>
      </c>
      <c r="B16" s="62">
        <v>185836</v>
      </c>
      <c r="C16" s="62"/>
      <c r="D16" s="62"/>
      <c r="E16" s="145">
        <f t="shared" si="1"/>
        <v>185836</v>
      </c>
    </row>
    <row r="17" spans="1:5" ht="12.75">
      <c r="A17" s="144" t="s">
        <v>103</v>
      </c>
      <c r="B17" s="62"/>
      <c r="C17" s="62"/>
      <c r="D17" s="62"/>
      <c r="E17" s="145">
        <f t="shared" si="1"/>
        <v>0</v>
      </c>
    </row>
    <row r="18" spans="1:5" ht="12.75">
      <c r="A18" s="144" t="s">
        <v>104</v>
      </c>
      <c r="B18" s="62"/>
      <c r="C18" s="62"/>
      <c r="D18" s="62"/>
      <c r="E18" s="145">
        <f t="shared" si="1"/>
        <v>0</v>
      </c>
    </row>
    <row r="19" spans="1:5" ht="12.75">
      <c r="A19" s="65"/>
      <c r="B19" s="62"/>
      <c r="C19" s="62"/>
      <c r="D19" s="62"/>
      <c r="E19" s="145">
        <f t="shared" si="1"/>
        <v>0</v>
      </c>
    </row>
    <row r="20" spans="1:5" ht="12.75">
      <c r="A20" s="65"/>
      <c r="B20" s="62"/>
      <c r="C20" s="62"/>
      <c r="D20" s="62"/>
      <c r="E20" s="145">
        <f t="shared" si="1"/>
        <v>0</v>
      </c>
    </row>
    <row r="21" spans="1:5" ht="13.5" thickBot="1">
      <c r="A21" s="63"/>
      <c r="B21" s="64"/>
      <c r="C21" s="64"/>
      <c r="D21" s="64"/>
      <c r="E21" s="145">
        <f t="shared" si="1"/>
        <v>0</v>
      </c>
    </row>
    <row r="22" spans="1:5" ht="13.5" thickBot="1">
      <c r="A22" s="146" t="s">
        <v>39</v>
      </c>
      <c r="B22" s="147">
        <f>SUM(B15:B21)</f>
        <v>185836</v>
      </c>
      <c r="C22" s="147">
        <f>SUM(C15:C21)</f>
        <v>0</v>
      </c>
      <c r="D22" s="147">
        <f>SUM(D15:D21)</f>
        <v>0</v>
      </c>
      <c r="E22" s="148">
        <f>SUM(E15:E21)</f>
        <v>185836</v>
      </c>
    </row>
    <row r="23" spans="1:5" ht="12.75">
      <c r="A23" s="135"/>
      <c r="B23" s="135"/>
      <c r="C23" s="135"/>
      <c r="D23" s="135"/>
      <c r="E23" s="135"/>
    </row>
    <row r="24" spans="1:5" ht="12.75">
      <c r="A24" s="135"/>
      <c r="B24" s="135"/>
      <c r="C24" s="135"/>
      <c r="D24" s="135"/>
      <c r="E24" s="135"/>
    </row>
    <row r="25" spans="1:5" ht="15.75">
      <c r="A25" s="136" t="s">
        <v>98</v>
      </c>
      <c r="B25" s="467"/>
      <c r="C25" s="467"/>
      <c r="D25" s="467"/>
      <c r="E25" s="467"/>
    </row>
    <row r="26" spans="1:5" ht="14.25" thickBot="1">
      <c r="A26" s="135"/>
      <c r="B26" s="135"/>
      <c r="C26" s="135"/>
      <c r="D26" s="468" t="s">
        <v>91</v>
      </c>
      <c r="E26" s="468"/>
    </row>
    <row r="27" spans="1:5" ht="13.5" thickBot="1">
      <c r="A27" s="137" t="s">
        <v>90</v>
      </c>
      <c r="B27" s="138" t="s">
        <v>150</v>
      </c>
      <c r="C27" s="138" t="s">
        <v>185</v>
      </c>
      <c r="D27" s="138" t="s">
        <v>395</v>
      </c>
      <c r="E27" s="139" t="s">
        <v>38</v>
      </c>
    </row>
    <row r="28" spans="1:5" ht="12.75">
      <c r="A28" s="140" t="s">
        <v>92</v>
      </c>
      <c r="B28" s="60"/>
      <c r="C28" s="60"/>
      <c r="D28" s="60"/>
      <c r="E28" s="141">
        <f aca="true" t="shared" si="2" ref="E28:E34">SUM(B28:D28)</f>
        <v>0</v>
      </c>
    </row>
    <row r="29" spans="1:5" ht="12.75">
      <c r="A29" s="142" t="s">
        <v>105</v>
      </c>
      <c r="B29" s="61"/>
      <c r="C29" s="61"/>
      <c r="D29" s="61"/>
      <c r="E29" s="143">
        <f t="shared" si="2"/>
        <v>0</v>
      </c>
    </row>
    <row r="30" spans="1:5" ht="12.75">
      <c r="A30" s="144" t="s">
        <v>93</v>
      </c>
      <c r="B30" s="62"/>
      <c r="C30" s="62"/>
      <c r="D30" s="62"/>
      <c r="E30" s="145">
        <f t="shared" si="2"/>
        <v>0</v>
      </c>
    </row>
    <row r="31" spans="1:5" ht="12.75">
      <c r="A31" s="144" t="s">
        <v>106</v>
      </c>
      <c r="B31" s="62"/>
      <c r="C31" s="62"/>
      <c r="D31" s="62"/>
      <c r="E31" s="145">
        <f t="shared" si="2"/>
        <v>0</v>
      </c>
    </row>
    <row r="32" spans="1:5" ht="12.75">
      <c r="A32" s="144" t="s">
        <v>94</v>
      </c>
      <c r="B32" s="62"/>
      <c r="C32" s="62"/>
      <c r="D32" s="62"/>
      <c r="E32" s="145">
        <f t="shared" si="2"/>
        <v>0</v>
      </c>
    </row>
    <row r="33" spans="1:5" ht="12.75">
      <c r="A33" s="144" t="s">
        <v>95</v>
      </c>
      <c r="B33" s="62"/>
      <c r="C33" s="62"/>
      <c r="D33" s="62"/>
      <c r="E33" s="145">
        <f t="shared" si="2"/>
        <v>0</v>
      </c>
    </row>
    <row r="34" spans="1:5" ht="13.5" thickBot="1">
      <c r="A34" s="63"/>
      <c r="B34" s="64"/>
      <c r="C34" s="64"/>
      <c r="D34" s="64"/>
      <c r="E34" s="145">
        <f t="shared" si="2"/>
        <v>0</v>
      </c>
    </row>
    <row r="35" spans="1:5" ht="13.5" thickBot="1">
      <c r="A35" s="146" t="s">
        <v>97</v>
      </c>
      <c r="B35" s="147">
        <f>B28+SUM(B30:B34)</f>
        <v>0</v>
      </c>
      <c r="C35" s="147">
        <f>C28+SUM(C30:C34)</f>
        <v>0</v>
      </c>
      <c r="D35" s="147">
        <f>D28+SUM(D30:D34)</f>
        <v>0</v>
      </c>
      <c r="E35" s="148">
        <f>E28+SUM(E30:E34)</f>
        <v>0</v>
      </c>
    </row>
    <row r="36" spans="1:5" ht="13.5" thickBot="1">
      <c r="A36" s="37"/>
      <c r="B36" s="37"/>
      <c r="C36" s="37"/>
      <c r="D36" s="37"/>
      <c r="E36" s="37"/>
    </row>
    <row r="37" spans="1:5" ht="13.5" thickBot="1">
      <c r="A37" s="137" t="s">
        <v>96</v>
      </c>
      <c r="B37" s="138" t="s">
        <v>150</v>
      </c>
      <c r="C37" s="138" t="s">
        <v>185</v>
      </c>
      <c r="D37" s="138" t="s">
        <v>395</v>
      </c>
      <c r="E37" s="139" t="s">
        <v>38</v>
      </c>
    </row>
    <row r="38" spans="1:5" ht="12.75">
      <c r="A38" s="140" t="s">
        <v>101</v>
      </c>
      <c r="B38" s="60"/>
      <c r="C38" s="60"/>
      <c r="D38" s="60"/>
      <c r="E38" s="141">
        <f aca="true" t="shared" si="3" ref="E38:E44">SUM(B38:D38)</f>
        <v>0</v>
      </c>
    </row>
    <row r="39" spans="1:5" ht="12.75">
      <c r="A39" s="149" t="s">
        <v>102</v>
      </c>
      <c r="B39" s="62"/>
      <c r="C39" s="62"/>
      <c r="D39" s="62"/>
      <c r="E39" s="145">
        <f t="shared" si="3"/>
        <v>0</v>
      </c>
    </row>
    <row r="40" spans="1:5" ht="12.75">
      <c r="A40" s="144" t="s">
        <v>103</v>
      </c>
      <c r="B40" s="62"/>
      <c r="C40" s="62"/>
      <c r="D40" s="62"/>
      <c r="E40" s="145">
        <f t="shared" si="3"/>
        <v>0</v>
      </c>
    </row>
    <row r="41" spans="1:5" ht="12.75">
      <c r="A41" s="144" t="s">
        <v>104</v>
      </c>
      <c r="B41" s="62"/>
      <c r="C41" s="62"/>
      <c r="D41" s="62"/>
      <c r="E41" s="145">
        <f t="shared" si="3"/>
        <v>0</v>
      </c>
    </row>
    <row r="42" spans="1:5" ht="12.75">
      <c r="A42" s="65"/>
      <c r="B42" s="62"/>
      <c r="C42" s="62"/>
      <c r="D42" s="62"/>
      <c r="E42" s="145">
        <f t="shared" si="3"/>
        <v>0</v>
      </c>
    </row>
    <row r="43" spans="1:5" ht="12.75">
      <c r="A43" s="65"/>
      <c r="B43" s="62"/>
      <c r="C43" s="62"/>
      <c r="D43" s="62"/>
      <c r="E43" s="145">
        <f t="shared" si="3"/>
        <v>0</v>
      </c>
    </row>
    <row r="44" spans="1:5" ht="13.5" thickBot="1">
      <c r="A44" s="63"/>
      <c r="B44" s="64"/>
      <c r="C44" s="64"/>
      <c r="D44" s="64"/>
      <c r="E44" s="145">
        <f t="shared" si="3"/>
        <v>0</v>
      </c>
    </row>
    <row r="45" spans="1:5" ht="13.5" thickBot="1">
      <c r="A45" s="146" t="s">
        <v>39</v>
      </c>
      <c r="B45" s="147">
        <f>SUM(B38:B44)</f>
        <v>0</v>
      </c>
      <c r="C45" s="147">
        <f>SUM(C38:C44)</f>
        <v>0</v>
      </c>
      <c r="D45" s="147">
        <f>SUM(D38:D44)</f>
        <v>0</v>
      </c>
      <c r="E45" s="148">
        <f>SUM(E38:E44)</f>
        <v>0</v>
      </c>
    </row>
    <row r="46" spans="1:5" ht="12.75">
      <c r="A46" s="135"/>
      <c r="B46" s="135"/>
      <c r="C46" s="135"/>
      <c r="D46" s="135"/>
      <c r="E46" s="135"/>
    </row>
    <row r="47" spans="1:5" ht="15.75">
      <c r="A47" s="476" t="s">
        <v>396</v>
      </c>
      <c r="B47" s="476"/>
      <c r="C47" s="476"/>
      <c r="D47" s="476"/>
      <c r="E47" s="476"/>
    </row>
    <row r="48" spans="1:5" ht="13.5" thickBot="1">
      <c r="A48" s="135"/>
      <c r="B48" s="135"/>
      <c r="C48" s="135"/>
      <c r="D48" s="135"/>
      <c r="E48" s="135"/>
    </row>
    <row r="49" spans="1:8" ht="13.5" thickBot="1">
      <c r="A49" s="481" t="s">
        <v>99</v>
      </c>
      <c r="B49" s="482"/>
      <c r="C49" s="483"/>
      <c r="D49" s="479" t="s">
        <v>107</v>
      </c>
      <c r="E49" s="480"/>
      <c r="H49" s="36"/>
    </row>
    <row r="50" spans="1:5" ht="12.75">
      <c r="A50" s="484"/>
      <c r="B50" s="485"/>
      <c r="C50" s="486"/>
      <c r="D50" s="472"/>
      <c r="E50" s="473"/>
    </row>
    <row r="51" spans="1:5" ht="13.5" thickBot="1">
      <c r="A51" s="487"/>
      <c r="B51" s="488"/>
      <c r="C51" s="489"/>
      <c r="D51" s="474"/>
      <c r="E51" s="475"/>
    </row>
    <row r="52" spans="1:5" ht="13.5" thickBot="1">
      <c r="A52" s="469" t="s">
        <v>39</v>
      </c>
      <c r="B52" s="470"/>
      <c r="C52" s="471"/>
      <c r="D52" s="477">
        <f>SUM(D50:E51)</f>
        <v>0</v>
      </c>
      <c r="E52" s="478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SheetLayoutView="85" zoomScalePageLayoutView="0" workbookViewId="0" topLeftCell="A109">
      <selection activeCell="E121" sqref="E121:E122"/>
    </sheetView>
  </sheetViews>
  <sheetFormatPr defaultColWidth="9.00390625" defaultRowHeight="12.75"/>
  <cols>
    <col min="1" max="1" width="8.625" style="247" customWidth="1"/>
    <col min="2" max="2" width="67.375" style="248" customWidth="1"/>
    <col min="3" max="4" width="12.625" style="249" customWidth="1"/>
    <col min="5" max="5" width="12.00390625" style="2" customWidth="1"/>
    <col min="6" max="16384" width="9.375" style="2" customWidth="1"/>
  </cols>
  <sheetData>
    <row r="1" spans="1:4" s="1" customFormat="1" ht="16.5" customHeight="1" thickBot="1">
      <c r="A1" s="150"/>
      <c r="B1" s="151"/>
      <c r="C1" s="165" t="s">
        <v>470</v>
      </c>
      <c r="D1" s="165"/>
    </row>
    <row r="2" spans="1:5" s="66" customFormat="1" ht="39.75" customHeight="1" thickBot="1">
      <c r="A2" s="21" t="s">
        <v>59</v>
      </c>
      <c r="B2" s="22" t="s">
        <v>5</v>
      </c>
      <c r="C2" s="30" t="s">
        <v>193</v>
      </c>
      <c r="D2" s="30" t="s">
        <v>487</v>
      </c>
      <c r="E2" s="30" t="s">
        <v>488</v>
      </c>
    </row>
    <row r="3" spans="1:5" s="66" customFormat="1" ht="16.5" thickBot="1">
      <c r="A3" s="256">
        <v>1</v>
      </c>
      <c r="B3" s="257">
        <v>2</v>
      </c>
      <c r="C3" s="258">
        <v>3</v>
      </c>
      <c r="D3" s="258">
        <v>4</v>
      </c>
      <c r="E3" s="258">
        <v>5</v>
      </c>
    </row>
    <row r="4" spans="1:5" s="67" customFormat="1" ht="15.75" customHeight="1" thickBot="1">
      <c r="A4" s="18" t="s">
        <v>6</v>
      </c>
      <c r="B4" s="19" t="s">
        <v>194</v>
      </c>
      <c r="C4" s="175">
        <f>+C5+C6+C7+C8+C9+C10</f>
        <v>9582</v>
      </c>
      <c r="D4" s="175">
        <f>+D5+D6+D7+D8+D9+D10</f>
        <v>10355</v>
      </c>
      <c r="E4" s="175">
        <f>+E5+E6+E7+E8+E9+E10</f>
        <v>10809</v>
      </c>
    </row>
    <row r="5" spans="1:5" ht="12.75">
      <c r="A5" s="13" t="s">
        <v>71</v>
      </c>
      <c r="B5" s="264" t="s">
        <v>195</v>
      </c>
      <c r="C5" s="178">
        <v>3770</v>
      </c>
      <c r="D5" s="178">
        <v>3770</v>
      </c>
      <c r="E5" s="178">
        <v>3770</v>
      </c>
    </row>
    <row r="6" spans="1:5" s="55" customFormat="1" ht="12.75" customHeight="1">
      <c r="A6" s="12" t="s">
        <v>72</v>
      </c>
      <c r="B6" s="265" t="s">
        <v>196</v>
      </c>
      <c r="C6" s="177"/>
      <c r="D6" s="177"/>
      <c r="E6" s="177"/>
    </row>
    <row r="7" spans="1:5" s="55" customFormat="1" ht="15.75" customHeight="1">
      <c r="A7" s="12" t="s">
        <v>73</v>
      </c>
      <c r="B7" s="265" t="s">
        <v>197</v>
      </c>
      <c r="C7" s="177">
        <v>4811</v>
      </c>
      <c r="D7" s="177">
        <v>5516</v>
      </c>
      <c r="E7" s="177">
        <v>5970</v>
      </c>
    </row>
    <row r="8" spans="1:5" s="55" customFormat="1" ht="12" customHeight="1">
      <c r="A8" s="12" t="s">
        <v>74</v>
      </c>
      <c r="B8" s="265" t="s">
        <v>198</v>
      </c>
      <c r="C8" s="177">
        <v>1001</v>
      </c>
      <c r="D8" s="177">
        <v>1001</v>
      </c>
      <c r="E8" s="177">
        <v>1001</v>
      </c>
    </row>
    <row r="9" spans="1:5" s="68" customFormat="1" ht="12" customHeight="1">
      <c r="A9" s="12" t="s">
        <v>108</v>
      </c>
      <c r="B9" s="265" t="s">
        <v>464</v>
      </c>
      <c r="C9" s="177"/>
      <c r="D9" s="177">
        <v>68</v>
      </c>
      <c r="E9" s="177">
        <v>68</v>
      </c>
    </row>
    <row r="10" spans="1:5" s="69" customFormat="1" ht="12" customHeight="1" thickBot="1">
      <c r="A10" s="14" t="s">
        <v>75</v>
      </c>
      <c r="B10" s="266" t="s">
        <v>200</v>
      </c>
      <c r="C10" s="177"/>
      <c r="D10" s="177"/>
      <c r="E10" s="177"/>
    </row>
    <row r="11" spans="1:5" s="69" customFormat="1" ht="12" customHeight="1" thickBot="1">
      <c r="A11" s="18" t="s">
        <v>7</v>
      </c>
      <c r="B11" s="170" t="s">
        <v>201</v>
      </c>
      <c r="C11" s="175">
        <f>+C12+C13+C14+C15+C16</f>
        <v>0</v>
      </c>
      <c r="D11" s="175">
        <f>+D12+D13+D14+D15+D16</f>
        <v>1700</v>
      </c>
      <c r="E11" s="175">
        <f>+E12+E13+E14+E15+E16</f>
        <v>5134</v>
      </c>
    </row>
    <row r="12" spans="1:5" s="69" customFormat="1" ht="12" customHeight="1">
      <c r="A12" s="13" t="s">
        <v>77</v>
      </c>
      <c r="B12" s="264" t="s">
        <v>202</v>
      </c>
      <c r="C12" s="178"/>
      <c r="D12" s="178"/>
      <c r="E12" s="178"/>
    </row>
    <row r="13" spans="1:5" s="69" customFormat="1" ht="12" customHeight="1">
      <c r="A13" s="12" t="s">
        <v>78</v>
      </c>
      <c r="B13" s="265" t="s">
        <v>203</v>
      </c>
      <c r="C13" s="177"/>
      <c r="D13" s="177"/>
      <c r="E13" s="177"/>
    </row>
    <row r="14" spans="1:5" s="68" customFormat="1" ht="12" customHeight="1">
      <c r="A14" s="12" t="s">
        <v>79</v>
      </c>
      <c r="B14" s="265" t="s">
        <v>496</v>
      </c>
      <c r="C14" s="177"/>
      <c r="D14" s="177"/>
      <c r="E14" s="177">
        <v>2164</v>
      </c>
    </row>
    <row r="15" spans="1:5" s="68" customFormat="1" ht="12" customHeight="1">
      <c r="A15" s="12" t="s">
        <v>80</v>
      </c>
      <c r="B15" s="265" t="s">
        <v>463</v>
      </c>
      <c r="C15" s="177"/>
      <c r="D15" s="177">
        <v>169</v>
      </c>
      <c r="E15" s="177">
        <v>270</v>
      </c>
    </row>
    <row r="16" spans="1:5" s="68" customFormat="1" ht="12" customHeight="1">
      <c r="A16" s="12" t="s">
        <v>81</v>
      </c>
      <c r="B16" s="265" t="s">
        <v>466</v>
      </c>
      <c r="C16" s="177"/>
      <c r="D16" s="177">
        <v>1531</v>
      </c>
      <c r="E16" s="177">
        <v>2700</v>
      </c>
    </row>
    <row r="17" spans="1:5" s="68" customFormat="1" ht="12" customHeight="1" thickBot="1">
      <c r="A17" s="14" t="s">
        <v>87</v>
      </c>
      <c r="B17" s="266" t="s">
        <v>205</v>
      </c>
      <c r="C17" s="179"/>
      <c r="D17" s="179"/>
      <c r="E17" s="179"/>
    </row>
    <row r="18" spans="1:5" s="68" customFormat="1" ht="12" customHeight="1" thickBot="1">
      <c r="A18" s="18" t="s">
        <v>8</v>
      </c>
      <c r="B18" s="19" t="s">
        <v>206</v>
      </c>
      <c r="C18" s="175">
        <f>+C19+C20+C21+C22+C23</f>
        <v>9360</v>
      </c>
      <c r="D18" s="175">
        <f>+D19+D20+D21+D22+D23</f>
        <v>19360</v>
      </c>
      <c r="E18" s="175">
        <f>+E19+E20+E21+E22+E23</f>
        <v>19360</v>
      </c>
    </row>
    <row r="19" spans="1:5" s="68" customFormat="1" ht="12" customHeight="1">
      <c r="A19" s="13" t="s">
        <v>60</v>
      </c>
      <c r="B19" s="264" t="s">
        <v>461</v>
      </c>
      <c r="C19" s="178">
        <v>6360</v>
      </c>
      <c r="D19" s="178">
        <v>6360</v>
      </c>
      <c r="E19" s="178">
        <v>6360</v>
      </c>
    </row>
    <row r="20" spans="1:5" s="68" customFormat="1" ht="12" customHeight="1">
      <c r="A20" s="12" t="s">
        <v>61</v>
      </c>
      <c r="B20" s="264" t="s">
        <v>462</v>
      </c>
      <c r="C20" s="177"/>
      <c r="D20" s="177">
        <v>10000</v>
      </c>
      <c r="E20" s="177">
        <v>10000</v>
      </c>
    </row>
    <row r="21" spans="1:5" s="69" customFormat="1" ht="12" customHeight="1">
      <c r="A21" s="12" t="s">
        <v>62</v>
      </c>
      <c r="B21" s="264" t="s">
        <v>495</v>
      </c>
      <c r="C21" s="177"/>
      <c r="D21" s="177"/>
      <c r="E21" s="177"/>
    </row>
    <row r="22" spans="1:5" s="69" customFormat="1" ht="12" customHeight="1">
      <c r="A22" s="12" t="s">
        <v>63</v>
      </c>
      <c r="B22" s="265" t="s">
        <v>407</v>
      </c>
      <c r="C22" s="177">
        <v>3000</v>
      </c>
      <c r="D22" s="177">
        <v>3000</v>
      </c>
      <c r="E22" s="177">
        <v>3000</v>
      </c>
    </row>
    <row r="23" spans="1:5" s="69" customFormat="1" ht="12" customHeight="1">
      <c r="A23" s="12" t="s">
        <v>122</v>
      </c>
      <c r="B23" s="265" t="s">
        <v>209</v>
      </c>
      <c r="C23" s="177"/>
      <c r="D23" s="177"/>
      <c r="E23" s="177"/>
    </row>
    <row r="24" spans="1:5" s="68" customFormat="1" ht="12" customHeight="1" thickBot="1">
      <c r="A24" s="14" t="s">
        <v>123</v>
      </c>
      <c r="B24" s="266" t="s">
        <v>210</v>
      </c>
      <c r="C24" s="179"/>
      <c r="D24" s="179"/>
      <c r="E24" s="179"/>
    </row>
    <row r="25" spans="1:5" s="69" customFormat="1" ht="12" customHeight="1" thickBot="1">
      <c r="A25" s="18" t="s">
        <v>124</v>
      </c>
      <c r="B25" s="19" t="s">
        <v>211</v>
      </c>
      <c r="C25" s="181">
        <f>+C26+C29+C30+C31</f>
        <v>21870</v>
      </c>
      <c r="D25" s="181">
        <f>+D26+D29+D30+D31</f>
        <v>21870</v>
      </c>
      <c r="E25" s="181">
        <f>+E26+E29+E30+E31</f>
        <v>21870</v>
      </c>
    </row>
    <row r="26" spans="1:5" s="69" customFormat="1" ht="12" customHeight="1">
      <c r="A26" s="13" t="s">
        <v>212</v>
      </c>
      <c r="B26" s="264" t="s">
        <v>218</v>
      </c>
      <c r="C26" s="259">
        <f>+C27+C28</f>
        <v>18677</v>
      </c>
      <c r="D26" s="259">
        <f>+D27+D28</f>
        <v>18677</v>
      </c>
      <c r="E26" s="259">
        <f>+E27+E28</f>
        <v>18677</v>
      </c>
    </row>
    <row r="27" spans="1:5" s="69" customFormat="1" ht="12" customHeight="1">
      <c r="A27" s="12" t="s">
        <v>213</v>
      </c>
      <c r="B27" s="365" t="s">
        <v>471</v>
      </c>
      <c r="C27" s="177">
        <v>1549</v>
      </c>
      <c r="D27" s="177">
        <v>1549</v>
      </c>
      <c r="E27" s="177">
        <v>1549</v>
      </c>
    </row>
    <row r="28" spans="1:5" s="69" customFormat="1" ht="12" customHeight="1">
      <c r="A28" s="12" t="s">
        <v>214</v>
      </c>
      <c r="B28" s="365" t="s">
        <v>472</v>
      </c>
      <c r="C28" s="177">
        <v>17128</v>
      </c>
      <c r="D28" s="177">
        <v>17128</v>
      </c>
      <c r="E28" s="177">
        <v>17128</v>
      </c>
    </row>
    <row r="29" spans="1:5" s="69" customFormat="1" ht="12" customHeight="1">
      <c r="A29" s="12" t="s">
        <v>215</v>
      </c>
      <c r="B29" s="265" t="s">
        <v>221</v>
      </c>
      <c r="C29" s="177">
        <v>2776</v>
      </c>
      <c r="D29" s="177">
        <v>2776</v>
      </c>
      <c r="E29" s="177">
        <v>2776</v>
      </c>
    </row>
    <row r="30" spans="1:5" s="69" customFormat="1" ht="12" customHeight="1">
      <c r="A30" s="12" t="s">
        <v>216</v>
      </c>
      <c r="B30" s="265" t="s">
        <v>222</v>
      </c>
      <c r="C30" s="177">
        <v>417</v>
      </c>
      <c r="D30" s="177">
        <v>417</v>
      </c>
      <c r="E30" s="177">
        <v>417</v>
      </c>
    </row>
    <row r="31" spans="1:5" s="69" customFormat="1" ht="12" customHeight="1" thickBot="1">
      <c r="A31" s="14" t="s">
        <v>217</v>
      </c>
      <c r="B31" s="266" t="s">
        <v>223</v>
      </c>
      <c r="C31" s="179"/>
      <c r="D31" s="179"/>
      <c r="E31" s="179"/>
    </row>
    <row r="32" spans="1:5" s="69" customFormat="1" ht="12" customHeight="1" thickBot="1">
      <c r="A32" s="18" t="s">
        <v>10</v>
      </c>
      <c r="B32" s="19" t="s">
        <v>224</v>
      </c>
      <c r="C32" s="175">
        <f>SUM(C33:C42)</f>
        <v>4860</v>
      </c>
      <c r="D32" s="175">
        <f>SUM(D33:D42)</f>
        <v>4860</v>
      </c>
      <c r="E32" s="175">
        <f>SUM(E33:E42)</f>
        <v>4860</v>
      </c>
    </row>
    <row r="33" spans="1:5" s="69" customFormat="1" ht="12" customHeight="1">
      <c r="A33" s="13" t="s">
        <v>64</v>
      </c>
      <c r="B33" s="264" t="s">
        <v>227</v>
      </c>
      <c r="C33" s="178"/>
      <c r="D33" s="178"/>
      <c r="E33" s="178"/>
    </row>
    <row r="34" spans="1:5" s="69" customFormat="1" ht="12" customHeight="1">
      <c r="A34" s="12" t="s">
        <v>65</v>
      </c>
      <c r="B34" s="265" t="s">
        <v>228</v>
      </c>
      <c r="C34" s="177"/>
      <c r="D34" s="177"/>
      <c r="E34" s="177"/>
    </row>
    <row r="35" spans="1:5" s="69" customFormat="1" ht="12" customHeight="1">
      <c r="A35" s="12" t="s">
        <v>66</v>
      </c>
      <c r="B35" s="265" t="s">
        <v>229</v>
      </c>
      <c r="C35" s="177">
        <v>1190</v>
      </c>
      <c r="D35" s="177">
        <v>1190</v>
      </c>
      <c r="E35" s="177">
        <v>1190</v>
      </c>
    </row>
    <row r="36" spans="1:5" s="69" customFormat="1" ht="12" customHeight="1">
      <c r="A36" s="12" t="s">
        <v>126</v>
      </c>
      <c r="B36" s="265" t="s">
        <v>230</v>
      </c>
      <c r="C36" s="177">
        <v>1020</v>
      </c>
      <c r="D36" s="177">
        <v>1020</v>
      </c>
      <c r="E36" s="177">
        <v>1020</v>
      </c>
    </row>
    <row r="37" spans="1:5" s="69" customFormat="1" ht="12" customHeight="1">
      <c r="A37" s="12" t="s">
        <v>127</v>
      </c>
      <c r="B37" s="265" t="s">
        <v>231</v>
      </c>
      <c r="C37" s="177">
        <v>2250</v>
      </c>
      <c r="D37" s="177">
        <v>2250</v>
      </c>
      <c r="E37" s="177">
        <v>2250</v>
      </c>
    </row>
    <row r="38" spans="1:5" s="69" customFormat="1" ht="12" customHeight="1">
      <c r="A38" s="12" t="s">
        <v>128</v>
      </c>
      <c r="B38" s="265" t="s">
        <v>232</v>
      </c>
      <c r="C38" s="177"/>
      <c r="D38" s="177"/>
      <c r="E38" s="177"/>
    </row>
    <row r="39" spans="1:5" s="69" customFormat="1" ht="12" customHeight="1">
      <c r="A39" s="12" t="s">
        <v>129</v>
      </c>
      <c r="B39" s="265" t="s">
        <v>233</v>
      </c>
      <c r="C39" s="177"/>
      <c r="D39" s="177"/>
      <c r="E39" s="177"/>
    </row>
    <row r="40" spans="1:5" s="69" customFormat="1" ht="12" customHeight="1">
      <c r="A40" s="12" t="s">
        <v>130</v>
      </c>
      <c r="B40" s="265" t="s">
        <v>234</v>
      </c>
      <c r="C40" s="177">
        <v>400</v>
      </c>
      <c r="D40" s="177">
        <v>400</v>
      </c>
      <c r="E40" s="177">
        <v>400</v>
      </c>
    </row>
    <row r="41" spans="1:5" s="69" customFormat="1" ht="12" customHeight="1">
      <c r="A41" s="12" t="s">
        <v>225</v>
      </c>
      <c r="B41" s="265" t="s">
        <v>235</v>
      </c>
      <c r="C41" s="180"/>
      <c r="D41" s="180"/>
      <c r="E41" s="180"/>
    </row>
    <row r="42" spans="1:5" s="69" customFormat="1" ht="12" customHeight="1" thickBot="1">
      <c r="A42" s="14" t="s">
        <v>226</v>
      </c>
      <c r="B42" s="266" t="s">
        <v>236</v>
      </c>
      <c r="C42" s="253"/>
      <c r="D42" s="253"/>
      <c r="E42" s="253"/>
    </row>
    <row r="43" spans="1:5" s="69" customFormat="1" ht="12" customHeight="1" thickBot="1">
      <c r="A43" s="18" t="s">
        <v>11</v>
      </c>
      <c r="B43" s="19" t="s">
        <v>237</v>
      </c>
      <c r="C43" s="175">
        <f>SUM(C44:C48)</f>
        <v>0</v>
      </c>
      <c r="D43" s="175">
        <f>SUM(D44:D48)</f>
        <v>0</v>
      </c>
      <c r="E43" s="175">
        <f>SUM(E44:E48)</f>
        <v>0</v>
      </c>
    </row>
    <row r="44" spans="1:5" s="69" customFormat="1" ht="12" customHeight="1">
      <c r="A44" s="13" t="s">
        <v>67</v>
      </c>
      <c r="B44" s="264" t="s">
        <v>241</v>
      </c>
      <c r="C44" s="297"/>
      <c r="D44" s="297"/>
      <c r="E44" s="297"/>
    </row>
    <row r="45" spans="1:5" s="69" customFormat="1" ht="12" customHeight="1">
      <c r="A45" s="12" t="s">
        <v>68</v>
      </c>
      <c r="B45" s="265" t="s">
        <v>242</v>
      </c>
      <c r="C45" s="180"/>
      <c r="D45" s="180"/>
      <c r="E45" s="180"/>
    </row>
    <row r="46" spans="1:5" s="69" customFormat="1" ht="12" customHeight="1">
      <c r="A46" s="12" t="s">
        <v>238</v>
      </c>
      <c r="B46" s="265" t="s">
        <v>243</v>
      </c>
      <c r="C46" s="180"/>
      <c r="D46" s="180"/>
      <c r="E46" s="180"/>
    </row>
    <row r="47" spans="1:5" s="69" customFormat="1" ht="12" customHeight="1">
      <c r="A47" s="12" t="s">
        <v>239</v>
      </c>
      <c r="B47" s="265" t="s">
        <v>244</v>
      </c>
      <c r="C47" s="180"/>
      <c r="D47" s="180"/>
      <c r="E47" s="180"/>
    </row>
    <row r="48" spans="1:5" s="69" customFormat="1" ht="12" customHeight="1" thickBot="1">
      <c r="A48" s="14" t="s">
        <v>240</v>
      </c>
      <c r="B48" s="266" t="s">
        <v>245</v>
      </c>
      <c r="C48" s="253"/>
      <c r="D48" s="253"/>
      <c r="E48" s="253"/>
    </row>
    <row r="49" spans="1:5" s="69" customFormat="1" ht="12" customHeight="1" thickBot="1">
      <c r="A49" s="18" t="s">
        <v>131</v>
      </c>
      <c r="B49" s="19" t="s">
        <v>246</v>
      </c>
      <c r="C49" s="175">
        <f>SUM(C50:C52)</f>
        <v>0</v>
      </c>
      <c r="D49" s="175">
        <f>SUM(D50:D52)</f>
        <v>0</v>
      </c>
      <c r="E49" s="175">
        <f>SUM(E50:E52)</f>
        <v>0</v>
      </c>
    </row>
    <row r="50" spans="1:5" s="69" customFormat="1" ht="12" customHeight="1">
      <c r="A50" s="13" t="s">
        <v>69</v>
      </c>
      <c r="B50" s="264" t="s">
        <v>247</v>
      </c>
      <c r="C50" s="178"/>
      <c r="D50" s="178"/>
      <c r="E50" s="178"/>
    </row>
    <row r="51" spans="1:5" s="69" customFormat="1" ht="12" customHeight="1">
      <c r="A51" s="12" t="s">
        <v>70</v>
      </c>
      <c r="B51" s="265" t="s">
        <v>408</v>
      </c>
      <c r="C51" s="177"/>
      <c r="D51" s="177"/>
      <c r="E51" s="177"/>
    </row>
    <row r="52" spans="1:5" s="69" customFormat="1" ht="12" customHeight="1">
      <c r="A52" s="12" t="s">
        <v>251</v>
      </c>
      <c r="B52" s="265" t="s">
        <v>249</v>
      </c>
      <c r="C52" s="177"/>
      <c r="D52" s="177"/>
      <c r="E52" s="177"/>
    </row>
    <row r="53" spans="1:5" s="69" customFormat="1" ht="12" customHeight="1" thickBot="1">
      <c r="A53" s="14" t="s">
        <v>252</v>
      </c>
      <c r="B53" s="266" t="s">
        <v>250</v>
      </c>
      <c r="C53" s="179"/>
      <c r="D53" s="179"/>
      <c r="E53" s="179"/>
    </row>
    <row r="54" spans="1:5" s="69" customFormat="1" ht="12" customHeight="1" thickBot="1">
      <c r="A54" s="18" t="s">
        <v>13</v>
      </c>
      <c r="B54" s="170" t="s">
        <v>253</v>
      </c>
      <c r="C54" s="175">
        <f>SUM(C55:C57)</f>
        <v>0</v>
      </c>
      <c r="D54" s="175">
        <f>SUM(D55:D57)</f>
        <v>0</v>
      </c>
      <c r="E54" s="175">
        <f>SUM(E55:E57)</f>
        <v>15672</v>
      </c>
    </row>
    <row r="55" spans="1:5" s="69" customFormat="1" ht="12" customHeight="1">
      <c r="A55" s="13" t="s">
        <v>132</v>
      </c>
      <c r="B55" s="264" t="s">
        <v>255</v>
      </c>
      <c r="C55" s="180"/>
      <c r="D55" s="180"/>
      <c r="E55" s="180"/>
    </row>
    <row r="56" spans="1:5" s="69" customFormat="1" ht="12" customHeight="1">
      <c r="A56" s="12" t="s">
        <v>133</v>
      </c>
      <c r="B56" s="265" t="s">
        <v>409</v>
      </c>
      <c r="C56" s="180"/>
      <c r="D56" s="180"/>
      <c r="E56" s="180"/>
    </row>
    <row r="57" spans="1:5" s="69" customFormat="1" ht="12" customHeight="1">
      <c r="A57" s="12" t="s">
        <v>165</v>
      </c>
      <c r="B57" s="265" t="s">
        <v>473</v>
      </c>
      <c r="C57" s="180"/>
      <c r="D57" s="180"/>
      <c r="E57" s="180">
        <v>15672</v>
      </c>
    </row>
    <row r="58" spans="1:5" s="69" customFormat="1" ht="12" customHeight="1" thickBot="1">
      <c r="A58" s="14" t="s">
        <v>254</v>
      </c>
      <c r="B58" s="266" t="s">
        <v>257</v>
      </c>
      <c r="C58" s="180"/>
      <c r="D58" s="180"/>
      <c r="E58" s="180"/>
    </row>
    <row r="59" spans="1:5" s="69" customFormat="1" ht="12" customHeight="1" thickBot="1">
      <c r="A59" s="18" t="s">
        <v>14</v>
      </c>
      <c r="B59" s="19" t="s">
        <v>258</v>
      </c>
      <c r="C59" s="181">
        <f>+C4+C11+C18+C25+C32+C43+C49+C54</f>
        <v>45672</v>
      </c>
      <c r="D59" s="181">
        <f>+D4+D11+D18+D25+D32+D43+D49+D54</f>
        <v>58145</v>
      </c>
      <c r="E59" s="181">
        <f>+E4+E11+E18+E25+E32+E43+E49+E54</f>
        <v>77705</v>
      </c>
    </row>
    <row r="60" spans="1:5" s="69" customFormat="1" ht="12" customHeight="1" thickBot="1">
      <c r="A60" s="267" t="s">
        <v>259</v>
      </c>
      <c r="B60" s="170" t="s">
        <v>260</v>
      </c>
      <c r="C60" s="175">
        <f>SUM(C61:C63)</f>
        <v>46552</v>
      </c>
      <c r="D60" s="175">
        <f>SUM(D61:D63)</f>
        <v>46552</v>
      </c>
      <c r="E60" s="175">
        <f>SUM(E61:E63)</f>
        <v>20880</v>
      </c>
    </row>
    <row r="61" spans="1:5" s="69" customFormat="1" ht="12" customHeight="1">
      <c r="A61" s="13" t="s">
        <v>293</v>
      </c>
      <c r="B61" s="264" t="s">
        <v>261</v>
      </c>
      <c r="C61" s="180">
        <v>46552</v>
      </c>
      <c r="D61" s="180">
        <v>46552</v>
      </c>
      <c r="E61" s="180">
        <v>20880</v>
      </c>
    </row>
    <row r="62" spans="1:5" s="69" customFormat="1" ht="12" customHeight="1">
      <c r="A62" s="12" t="s">
        <v>302</v>
      </c>
      <c r="B62" s="265" t="s">
        <v>262</v>
      </c>
      <c r="C62" s="180"/>
      <c r="D62" s="180"/>
      <c r="E62" s="180"/>
    </row>
    <row r="63" spans="1:5" s="69" customFormat="1" ht="12" customHeight="1" thickBot="1">
      <c r="A63" s="14" t="s">
        <v>303</v>
      </c>
      <c r="B63" s="268" t="s">
        <v>263</v>
      </c>
      <c r="C63" s="180"/>
      <c r="D63" s="180"/>
      <c r="E63" s="180"/>
    </row>
    <row r="64" spans="1:5" s="69" customFormat="1" ht="12" customHeight="1" thickBot="1">
      <c r="A64" s="267" t="s">
        <v>264</v>
      </c>
      <c r="B64" s="170" t="s">
        <v>265</v>
      </c>
      <c r="C64" s="175">
        <f>SUM(C65:C68)</f>
        <v>0</v>
      </c>
      <c r="D64" s="175">
        <f>SUM(D65:D68)</f>
        <v>0</v>
      </c>
      <c r="E64" s="175">
        <f>SUM(E65:E68)</f>
        <v>0</v>
      </c>
    </row>
    <row r="65" spans="1:5" s="69" customFormat="1" ht="12" customHeight="1">
      <c r="A65" s="13" t="s">
        <v>109</v>
      </c>
      <c r="B65" s="264" t="s">
        <v>266</v>
      </c>
      <c r="C65" s="180"/>
      <c r="D65" s="180"/>
      <c r="E65" s="180"/>
    </row>
    <row r="66" spans="1:5" s="69" customFormat="1" ht="12" customHeight="1">
      <c r="A66" s="12" t="s">
        <v>110</v>
      </c>
      <c r="B66" s="265" t="s">
        <v>267</v>
      </c>
      <c r="C66" s="180"/>
      <c r="D66" s="180"/>
      <c r="E66" s="180"/>
    </row>
    <row r="67" spans="1:5" s="69" customFormat="1" ht="12" customHeight="1">
      <c r="A67" s="12" t="s">
        <v>294</v>
      </c>
      <c r="B67" s="265" t="s">
        <v>268</v>
      </c>
      <c r="C67" s="180"/>
      <c r="D67" s="180"/>
      <c r="E67" s="180"/>
    </row>
    <row r="68" spans="1:5" s="69" customFormat="1" ht="12" customHeight="1" thickBot="1">
      <c r="A68" s="14" t="s">
        <v>295</v>
      </c>
      <c r="B68" s="266" t="s">
        <v>269</v>
      </c>
      <c r="C68" s="180"/>
      <c r="D68" s="180"/>
      <c r="E68" s="180"/>
    </row>
    <row r="69" spans="1:5" s="69" customFormat="1" ht="12" customHeight="1" thickBot="1">
      <c r="A69" s="267" t="s">
        <v>270</v>
      </c>
      <c r="B69" s="170" t="s">
        <v>271</v>
      </c>
      <c r="C69" s="175">
        <f>SUM(C70:C71)</f>
        <v>11045</v>
      </c>
      <c r="D69" s="175">
        <f>SUM(D70:D71)</f>
        <v>11045</v>
      </c>
      <c r="E69" s="175">
        <f>SUM(E70:E71)</f>
        <v>15019</v>
      </c>
    </row>
    <row r="70" spans="1:5" s="69" customFormat="1" ht="12" customHeight="1">
      <c r="A70" s="13" t="s">
        <v>296</v>
      </c>
      <c r="B70" s="264" t="s">
        <v>272</v>
      </c>
      <c r="C70" s="180">
        <v>11045</v>
      </c>
      <c r="D70" s="180">
        <v>11045</v>
      </c>
      <c r="E70" s="180">
        <v>15019</v>
      </c>
    </row>
    <row r="71" spans="1:5" s="69" customFormat="1" ht="12" customHeight="1" thickBot="1">
      <c r="A71" s="14" t="s">
        <v>297</v>
      </c>
      <c r="B71" s="266" t="s">
        <v>273</v>
      </c>
      <c r="C71" s="180"/>
      <c r="D71" s="180"/>
      <c r="E71" s="180"/>
    </row>
    <row r="72" spans="1:5" s="69" customFormat="1" ht="12" customHeight="1" thickBot="1">
      <c r="A72" s="267" t="s">
        <v>274</v>
      </c>
      <c r="B72" s="170" t="s">
        <v>275</v>
      </c>
      <c r="C72" s="175">
        <f>SUM(C73:C75)</f>
        <v>0</v>
      </c>
      <c r="D72" s="175">
        <f>SUM(D73:D75)</f>
        <v>0</v>
      </c>
      <c r="E72" s="175">
        <f>SUM(E73:E75)</f>
        <v>0</v>
      </c>
    </row>
    <row r="73" spans="1:5" s="69" customFormat="1" ht="12" customHeight="1">
      <c r="A73" s="13" t="s">
        <v>298</v>
      </c>
      <c r="B73" s="264" t="s">
        <v>276</v>
      </c>
      <c r="C73" s="180"/>
      <c r="D73" s="180"/>
      <c r="E73" s="180"/>
    </row>
    <row r="74" spans="1:5" s="69" customFormat="1" ht="12" customHeight="1">
      <c r="A74" s="12" t="s">
        <v>299</v>
      </c>
      <c r="B74" s="265" t="s">
        <v>277</v>
      </c>
      <c r="C74" s="180"/>
      <c r="D74" s="180"/>
      <c r="E74" s="180"/>
    </row>
    <row r="75" spans="1:5" s="69" customFormat="1" ht="12" customHeight="1" thickBot="1">
      <c r="A75" s="14" t="s">
        <v>300</v>
      </c>
      <c r="B75" s="266" t="s">
        <v>278</v>
      </c>
      <c r="C75" s="180"/>
      <c r="D75" s="180"/>
      <c r="E75" s="180"/>
    </row>
    <row r="76" spans="1:5" s="68" customFormat="1" ht="12" customHeight="1" thickBot="1">
      <c r="A76" s="267" t="s">
        <v>279</v>
      </c>
      <c r="B76" s="170" t="s">
        <v>301</v>
      </c>
      <c r="C76" s="175">
        <f>SUM(C77:C80)</f>
        <v>0</v>
      </c>
      <c r="D76" s="175">
        <f>SUM(D77:D80)</f>
        <v>0</v>
      </c>
      <c r="E76" s="175">
        <f>SUM(E77:E80)</f>
        <v>0</v>
      </c>
    </row>
    <row r="77" spans="1:5" s="69" customFormat="1" ht="12" customHeight="1">
      <c r="A77" s="269" t="s">
        <v>280</v>
      </c>
      <c r="B77" s="264" t="s">
        <v>281</v>
      </c>
      <c r="C77" s="180"/>
      <c r="D77" s="180"/>
      <c r="E77" s="180"/>
    </row>
    <row r="78" spans="1:5" s="69" customFormat="1" ht="12" customHeight="1">
      <c r="A78" s="270" t="s">
        <v>282</v>
      </c>
      <c r="B78" s="265" t="s">
        <v>283</v>
      </c>
      <c r="C78" s="180"/>
      <c r="D78" s="180"/>
      <c r="E78" s="180"/>
    </row>
    <row r="79" spans="1:5" s="69" customFormat="1" ht="12" customHeight="1">
      <c r="A79" s="270" t="s">
        <v>284</v>
      </c>
      <c r="B79" s="265" t="s">
        <v>285</v>
      </c>
      <c r="C79" s="180"/>
      <c r="D79" s="180"/>
      <c r="E79" s="180"/>
    </row>
    <row r="80" spans="1:5" s="69" customFormat="1" ht="12" customHeight="1" thickBot="1">
      <c r="A80" s="271" t="s">
        <v>286</v>
      </c>
      <c r="B80" s="266" t="s">
        <v>287</v>
      </c>
      <c r="C80" s="180"/>
      <c r="D80" s="180"/>
      <c r="E80" s="180"/>
    </row>
    <row r="81" spans="1:5" s="69" customFormat="1" ht="12" customHeight="1" thickBot="1">
      <c r="A81" s="267" t="s">
        <v>288</v>
      </c>
      <c r="B81" s="170" t="s">
        <v>289</v>
      </c>
      <c r="C81" s="298"/>
      <c r="D81" s="298"/>
      <c r="E81" s="298"/>
    </row>
    <row r="82" spans="1:5" s="69" customFormat="1" ht="12" customHeight="1" thickBot="1">
      <c r="A82" s="267" t="s">
        <v>290</v>
      </c>
      <c r="B82" s="272" t="s">
        <v>291</v>
      </c>
      <c r="C82" s="181">
        <f>+C60+C64+C69+C72+C76+C81</f>
        <v>57597</v>
      </c>
      <c r="D82" s="181">
        <f>+D60+D64+D69+D72+D76+D81</f>
        <v>57597</v>
      </c>
      <c r="E82" s="181">
        <f>+E60+E64+E69+E72+E76+E81</f>
        <v>35899</v>
      </c>
    </row>
    <row r="83" spans="1:5" s="69" customFormat="1" ht="12" customHeight="1" thickBot="1">
      <c r="A83" s="273" t="s">
        <v>22</v>
      </c>
      <c r="B83" s="274" t="s">
        <v>476</v>
      </c>
      <c r="C83" s="181"/>
      <c r="D83" s="181"/>
      <c r="E83" s="181"/>
    </row>
    <row r="84" spans="1:5" s="68" customFormat="1" ht="12" customHeight="1" thickBot="1">
      <c r="A84" s="273" t="s">
        <v>474</v>
      </c>
      <c r="B84" s="274" t="s">
        <v>475</v>
      </c>
      <c r="C84" s="181">
        <f>+C59+C82</f>
        <v>103269</v>
      </c>
      <c r="D84" s="181">
        <f>+D59+D82</f>
        <v>115742</v>
      </c>
      <c r="E84" s="181">
        <f>+E59+E82</f>
        <v>113604</v>
      </c>
    </row>
    <row r="85" spans="1:5" s="68" customFormat="1" ht="12" customHeight="1">
      <c r="A85" s="3"/>
      <c r="B85" s="364" t="s">
        <v>477</v>
      </c>
      <c r="C85" s="4"/>
      <c r="D85" s="4"/>
      <c r="E85" s="4"/>
    </row>
    <row r="86" spans="1:5" s="68" customFormat="1" ht="12" customHeight="1">
      <c r="A86" s="439" t="s">
        <v>34</v>
      </c>
      <c r="B86" s="439"/>
      <c r="C86" s="439"/>
      <c r="D86" s="439"/>
      <c r="E86" s="439"/>
    </row>
    <row r="87" spans="1:5" s="68" customFormat="1" ht="12" customHeight="1" thickBot="1">
      <c r="A87" s="441" t="s">
        <v>113</v>
      </c>
      <c r="B87" s="441"/>
      <c r="C87" s="342"/>
      <c r="D87" s="342"/>
      <c r="E87" s="85" t="s">
        <v>164</v>
      </c>
    </row>
    <row r="88" spans="1:5" s="69" customFormat="1" ht="45" customHeight="1" thickBot="1">
      <c r="A88" s="21" t="s">
        <v>59</v>
      </c>
      <c r="B88" s="22" t="s">
        <v>35</v>
      </c>
      <c r="C88" s="30" t="s">
        <v>193</v>
      </c>
      <c r="D88" s="30" t="s">
        <v>489</v>
      </c>
      <c r="E88" s="30" t="s">
        <v>488</v>
      </c>
    </row>
    <row r="89" spans="1:5" ht="13.5" thickBot="1">
      <c r="A89" s="27">
        <v>1</v>
      </c>
      <c r="B89" s="28">
        <v>2</v>
      </c>
      <c r="C89" s="29">
        <v>3</v>
      </c>
      <c r="D89" s="29">
        <v>4</v>
      </c>
      <c r="E89" s="29">
        <v>5</v>
      </c>
    </row>
    <row r="90" spans="1:5" s="55" customFormat="1" ht="16.5" customHeight="1" thickBot="1">
      <c r="A90" s="20" t="s">
        <v>6</v>
      </c>
      <c r="B90" s="26" t="s">
        <v>307</v>
      </c>
      <c r="C90" s="174">
        <f>SUM(C91:C95)</f>
        <v>32453</v>
      </c>
      <c r="D90" s="174">
        <f>SUM(D91:D95)</f>
        <v>35164</v>
      </c>
      <c r="E90" s="174">
        <f>SUM(E91:E95)</f>
        <v>39246</v>
      </c>
    </row>
    <row r="91" spans="1:5" s="70" customFormat="1" ht="12" customHeight="1">
      <c r="A91" s="15" t="s">
        <v>71</v>
      </c>
      <c r="B91" s="8" t="s">
        <v>36</v>
      </c>
      <c r="C91" s="176">
        <v>8980</v>
      </c>
      <c r="D91" s="176">
        <v>10282</v>
      </c>
      <c r="E91" s="176">
        <v>12549</v>
      </c>
    </row>
    <row r="92" spans="1:5" ht="12" customHeight="1">
      <c r="A92" s="12" t="s">
        <v>72</v>
      </c>
      <c r="B92" s="6" t="s">
        <v>134</v>
      </c>
      <c r="C92" s="177">
        <v>2439</v>
      </c>
      <c r="D92" s="177">
        <v>2791</v>
      </c>
      <c r="E92" s="177">
        <v>3403</v>
      </c>
    </row>
    <row r="93" spans="1:5" ht="12" customHeight="1">
      <c r="A93" s="12" t="s">
        <v>73</v>
      </c>
      <c r="B93" s="6" t="s">
        <v>100</v>
      </c>
      <c r="C93" s="179">
        <v>19434</v>
      </c>
      <c r="D93" s="179">
        <v>19786</v>
      </c>
      <c r="E93" s="179">
        <v>20535</v>
      </c>
    </row>
    <row r="94" spans="1:5" ht="12" customHeight="1">
      <c r="A94" s="12" t="s">
        <v>74</v>
      </c>
      <c r="B94" s="9" t="s">
        <v>135</v>
      </c>
      <c r="C94" s="179">
        <v>1600</v>
      </c>
      <c r="D94" s="179">
        <v>2305</v>
      </c>
      <c r="E94" s="179">
        <v>2759</v>
      </c>
    </row>
    <row r="95" spans="1:5" ht="12" customHeight="1">
      <c r="A95" s="12" t="s">
        <v>82</v>
      </c>
      <c r="B95" s="17" t="s">
        <v>136</v>
      </c>
      <c r="C95" s="179"/>
      <c r="D95" s="179"/>
      <c r="E95" s="179"/>
    </row>
    <row r="96" spans="1:5" ht="12" customHeight="1">
      <c r="A96" s="12" t="s">
        <v>75</v>
      </c>
      <c r="B96" s="6" t="s">
        <v>308</v>
      </c>
      <c r="C96" s="179"/>
      <c r="D96" s="179"/>
      <c r="E96" s="179"/>
    </row>
    <row r="97" spans="1:5" ht="12" customHeight="1">
      <c r="A97" s="12" t="s">
        <v>76</v>
      </c>
      <c r="B97" s="87" t="s">
        <v>309</v>
      </c>
      <c r="C97" s="179"/>
      <c r="D97" s="179"/>
      <c r="E97" s="179"/>
    </row>
    <row r="98" spans="1:5" ht="12" customHeight="1">
      <c r="A98" s="12" t="s">
        <v>83</v>
      </c>
      <c r="B98" s="88" t="s">
        <v>310</v>
      </c>
      <c r="C98" s="179"/>
      <c r="D98" s="179"/>
      <c r="E98" s="179"/>
    </row>
    <row r="99" spans="1:5" ht="12" customHeight="1">
      <c r="A99" s="12" t="s">
        <v>84</v>
      </c>
      <c r="B99" s="88" t="s">
        <v>311</v>
      </c>
      <c r="C99" s="179"/>
      <c r="D99" s="179"/>
      <c r="E99" s="179"/>
    </row>
    <row r="100" spans="1:5" ht="12" customHeight="1">
      <c r="A100" s="12" t="s">
        <v>85</v>
      </c>
      <c r="B100" s="87" t="s">
        <v>312</v>
      </c>
      <c r="C100" s="179"/>
      <c r="D100" s="179"/>
      <c r="E100" s="179"/>
    </row>
    <row r="101" spans="1:5" ht="12" customHeight="1">
      <c r="A101" s="12" t="s">
        <v>86</v>
      </c>
      <c r="B101" s="87" t="s">
        <v>313</v>
      </c>
      <c r="C101" s="179"/>
      <c r="D101" s="179"/>
      <c r="E101" s="179"/>
    </row>
    <row r="102" spans="1:5" ht="12" customHeight="1">
      <c r="A102" s="12" t="s">
        <v>88</v>
      </c>
      <c r="B102" s="88" t="s">
        <v>314</v>
      </c>
      <c r="C102" s="179"/>
      <c r="D102" s="179"/>
      <c r="E102" s="179"/>
    </row>
    <row r="103" spans="1:5" ht="12" customHeight="1">
      <c r="A103" s="11" t="s">
        <v>137</v>
      </c>
      <c r="B103" s="89" t="s">
        <v>315</v>
      </c>
      <c r="C103" s="179"/>
      <c r="D103" s="179"/>
      <c r="E103" s="179"/>
    </row>
    <row r="104" spans="1:5" ht="12" customHeight="1">
      <c r="A104" s="12" t="s">
        <v>305</v>
      </c>
      <c r="B104" s="89" t="s">
        <v>316</v>
      </c>
      <c r="C104" s="179"/>
      <c r="D104" s="179"/>
      <c r="E104" s="179"/>
    </row>
    <row r="105" spans="1:5" ht="12" customHeight="1" thickBot="1">
      <c r="A105" s="16" t="s">
        <v>306</v>
      </c>
      <c r="B105" s="90" t="s">
        <v>317</v>
      </c>
      <c r="C105" s="183"/>
      <c r="D105" s="183"/>
      <c r="E105" s="183"/>
    </row>
    <row r="106" spans="1:5" ht="12" customHeight="1" thickBot="1">
      <c r="A106" s="18" t="s">
        <v>7</v>
      </c>
      <c r="B106" s="25" t="s">
        <v>318</v>
      </c>
      <c r="C106" s="175">
        <f>+C107+C109+C111</f>
        <v>66957</v>
      </c>
      <c r="D106" s="175">
        <f>+D107+D109+D111</f>
        <v>68037</v>
      </c>
      <c r="E106" s="175">
        <f>+E107+E109+E111</f>
        <v>67930</v>
      </c>
    </row>
    <row r="107" spans="1:5" ht="12" customHeight="1">
      <c r="A107" s="13" t="s">
        <v>77</v>
      </c>
      <c r="B107" s="6" t="s">
        <v>163</v>
      </c>
      <c r="C107" s="178"/>
      <c r="D107" s="178"/>
      <c r="E107" s="178">
        <v>908</v>
      </c>
    </row>
    <row r="108" spans="1:5" ht="12" customHeight="1">
      <c r="A108" s="13" t="s">
        <v>78</v>
      </c>
      <c r="B108" s="10" t="s">
        <v>322</v>
      </c>
      <c r="C108" s="178"/>
      <c r="D108" s="178"/>
      <c r="E108" s="178"/>
    </row>
    <row r="109" spans="1:5" ht="12" customHeight="1">
      <c r="A109" s="13" t="s">
        <v>79</v>
      </c>
      <c r="B109" s="10" t="s">
        <v>138</v>
      </c>
      <c r="C109" s="177">
        <v>66207</v>
      </c>
      <c r="D109" s="177">
        <v>67287</v>
      </c>
      <c r="E109" s="177">
        <v>65522</v>
      </c>
    </row>
    <row r="110" spans="1:5" ht="12" customHeight="1">
      <c r="A110" s="13" t="s">
        <v>80</v>
      </c>
      <c r="B110" s="10" t="s">
        <v>323</v>
      </c>
      <c r="C110" s="167"/>
      <c r="D110" s="167"/>
      <c r="E110" s="167"/>
    </row>
    <row r="111" spans="1:5" ht="12" customHeight="1">
      <c r="A111" s="13" t="s">
        <v>81</v>
      </c>
      <c r="B111" s="172" t="s">
        <v>166</v>
      </c>
      <c r="C111" s="167">
        <v>750</v>
      </c>
      <c r="D111" s="167">
        <v>750</v>
      </c>
      <c r="E111" s="167">
        <v>1500</v>
      </c>
    </row>
    <row r="112" spans="1:5" ht="12" customHeight="1">
      <c r="A112" s="13" t="s">
        <v>87</v>
      </c>
      <c r="B112" s="171" t="s">
        <v>410</v>
      </c>
      <c r="C112" s="167"/>
      <c r="D112" s="167"/>
      <c r="E112" s="167"/>
    </row>
    <row r="113" spans="1:5" ht="12" customHeight="1">
      <c r="A113" s="13" t="s">
        <v>89</v>
      </c>
      <c r="B113" s="260" t="s">
        <v>328</v>
      </c>
      <c r="C113" s="167"/>
      <c r="D113" s="167"/>
      <c r="E113" s="167"/>
    </row>
    <row r="114" spans="1:5" ht="12" customHeight="1">
      <c r="A114" s="13" t="s">
        <v>139</v>
      </c>
      <c r="B114" s="88" t="s">
        <v>311</v>
      </c>
      <c r="C114" s="167">
        <v>750</v>
      </c>
      <c r="D114" s="167">
        <v>750</v>
      </c>
      <c r="E114" s="167">
        <v>1500</v>
      </c>
    </row>
    <row r="115" spans="1:5" ht="12" customHeight="1">
      <c r="A115" s="13" t="s">
        <v>140</v>
      </c>
      <c r="B115" s="88" t="s">
        <v>327</v>
      </c>
      <c r="C115" s="167"/>
      <c r="D115" s="167"/>
      <c r="E115" s="167"/>
    </row>
    <row r="116" spans="1:5" ht="12" customHeight="1">
      <c r="A116" s="13" t="s">
        <v>141</v>
      </c>
      <c r="B116" s="88" t="s">
        <v>326</v>
      </c>
      <c r="C116" s="167"/>
      <c r="D116" s="167"/>
      <c r="E116" s="167"/>
    </row>
    <row r="117" spans="1:5" ht="12" customHeight="1">
      <c r="A117" s="13" t="s">
        <v>319</v>
      </c>
      <c r="B117" s="88" t="s">
        <v>314</v>
      </c>
      <c r="C117" s="167"/>
      <c r="D117" s="167"/>
      <c r="E117" s="167"/>
    </row>
    <row r="118" spans="1:5" ht="12" customHeight="1">
      <c r="A118" s="13" t="s">
        <v>320</v>
      </c>
      <c r="B118" s="88" t="s">
        <v>325</v>
      </c>
      <c r="C118" s="167"/>
      <c r="D118" s="167"/>
      <c r="E118" s="167"/>
    </row>
    <row r="119" spans="1:5" ht="12" customHeight="1" thickBot="1">
      <c r="A119" s="11" t="s">
        <v>321</v>
      </c>
      <c r="B119" s="88" t="s">
        <v>324</v>
      </c>
      <c r="C119" s="168"/>
      <c r="D119" s="168"/>
      <c r="E119" s="168"/>
    </row>
    <row r="120" spans="1:5" ht="12" customHeight="1" thickBot="1">
      <c r="A120" s="18" t="s">
        <v>8</v>
      </c>
      <c r="B120" s="75" t="s">
        <v>329</v>
      </c>
      <c r="C120" s="175">
        <f>+C121+C122</f>
        <v>3859</v>
      </c>
      <c r="D120" s="175">
        <f>+D121+D122</f>
        <v>12541</v>
      </c>
      <c r="E120" s="175">
        <f>+E121+E122</f>
        <v>6428</v>
      </c>
    </row>
    <row r="121" spans="1:5" ht="12" customHeight="1">
      <c r="A121" s="13" t="s">
        <v>60</v>
      </c>
      <c r="B121" s="7" t="s">
        <v>47</v>
      </c>
      <c r="C121" s="178">
        <v>3859</v>
      </c>
      <c r="D121" s="178">
        <v>3621</v>
      </c>
      <c r="E121" s="178">
        <v>3427</v>
      </c>
    </row>
    <row r="122" spans="1:5" ht="12" customHeight="1" thickBot="1">
      <c r="A122" s="14" t="s">
        <v>61</v>
      </c>
      <c r="B122" s="10" t="s">
        <v>48</v>
      </c>
      <c r="C122" s="179"/>
      <c r="D122" s="179">
        <v>8920</v>
      </c>
      <c r="E122" s="179">
        <v>3001</v>
      </c>
    </row>
    <row r="123" spans="1:5" ht="12" customHeight="1" thickBot="1">
      <c r="A123" s="18" t="s">
        <v>9</v>
      </c>
      <c r="B123" s="75" t="s">
        <v>330</v>
      </c>
      <c r="C123" s="175">
        <f>+C90+C106+C120</f>
        <v>103269</v>
      </c>
      <c r="D123" s="175">
        <f>+D90+D106+D120</f>
        <v>115742</v>
      </c>
      <c r="E123" s="175">
        <f>+E90+E106+E120</f>
        <v>113604</v>
      </c>
    </row>
    <row r="124" spans="1:5" ht="12" customHeight="1" thickBot="1">
      <c r="A124" s="18" t="s">
        <v>10</v>
      </c>
      <c r="B124" s="75" t="s">
        <v>331</v>
      </c>
      <c r="C124" s="175">
        <f>+C125+C126+C127</f>
        <v>0</v>
      </c>
      <c r="D124" s="175">
        <f>+D125+D126+D127</f>
        <v>0</v>
      </c>
      <c r="E124" s="175">
        <f>+E125+E126+E127</f>
        <v>0</v>
      </c>
    </row>
    <row r="125" spans="1:5" ht="12" customHeight="1">
      <c r="A125" s="13" t="s">
        <v>64</v>
      </c>
      <c r="B125" s="7" t="s">
        <v>332</v>
      </c>
      <c r="C125" s="167"/>
      <c r="D125" s="167"/>
      <c r="E125" s="167"/>
    </row>
    <row r="126" spans="1:5" s="70" customFormat="1" ht="12" customHeight="1">
      <c r="A126" s="13" t="s">
        <v>65</v>
      </c>
      <c r="B126" s="7" t="s">
        <v>333</v>
      </c>
      <c r="C126" s="167"/>
      <c r="D126" s="167"/>
      <c r="E126" s="167"/>
    </row>
    <row r="127" spans="1:5" ht="12" customHeight="1" thickBot="1">
      <c r="A127" s="11" t="s">
        <v>66</v>
      </c>
      <c r="B127" s="5" t="s">
        <v>334</v>
      </c>
      <c r="C127" s="167"/>
      <c r="D127" s="167"/>
      <c r="E127" s="167"/>
    </row>
    <row r="128" spans="1:5" ht="12" customHeight="1" thickBot="1">
      <c r="A128" s="18" t="s">
        <v>11</v>
      </c>
      <c r="B128" s="75" t="s">
        <v>397</v>
      </c>
      <c r="C128" s="175">
        <f>+C129+C130+C131+C132</f>
        <v>0</v>
      </c>
      <c r="D128" s="175">
        <f>+D129+D130+D131+D132</f>
        <v>0</v>
      </c>
      <c r="E128" s="175">
        <f>+E129+E130+E131+E132</f>
        <v>0</v>
      </c>
    </row>
    <row r="129" spans="1:5" ht="12" customHeight="1">
      <c r="A129" s="13" t="s">
        <v>67</v>
      </c>
      <c r="B129" s="7" t="s">
        <v>335</v>
      </c>
      <c r="C129" s="167"/>
      <c r="D129" s="167"/>
      <c r="E129" s="167"/>
    </row>
    <row r="130" spans="1:5" ht="12" customHeight="1">
      <c r="A130" s="13" t="s">
        <v>68</v>
      </c>
      <c r="B130" s="7" t="s">
        <v>336</v>
      </c>
      <c r="C130" s="167"/>
      <c r="D130" s="167"/>
      <c r="E130" s="167"/>
    </row>
    <row r="131" spans="1:5" ht="12" customHeight="1">
      <c r="A131" s="13" t="s">
        <v>238</v>
      </c>
      <c r="B131" s="7" t="s">
        <v>337</v>
      </c>
      <c r="C131" s="167"/>
      <c r="D131" s="167"/>
      <c r="E131" s="167"/>
    </row>
    <row r="132" spans="1:5" ht="12" customHeight="1" thickBot="1">
      <c r="A132" s="11" t="s">
        <v>239</v>
      </c>
      <c r="B132" s="5" t="s">
        <v>338</v>
      </c>
      <c r="C132" s="167"/>
      <c r="D132" s="167"/>
      <c r="E132" s="167"/>
    </row>
    <row r="133" spans="1:5" s="70" customFormat="1" ht="12" customHeight="1" thickBot="1">
      <c r="A133" s="18" t="s">
        <v>12</v>
      </c>
      <c r="B133" s="75" t="s">
        <v>339</v>
      </c>
      <c r="C133" s="181">
        <f>+C134+C135+C136+C137</f>
        <v>0</v>
      </c>
      <c r="D133" s="181">
        <f>+D134+D135+D136+D137</f>
        <v>0</v>
      </c>
      <c r="E133" s="181">
        <f>+E134+E135+E136+E137</f>
        <v>0</v>
      </c>
    </row>
    <row r="134" spans="1:11" ht="12" customHeight="1">
      <c r="A134" s="13" t="s">
        <v>69</v>
      </c>
      <c r="B134" s="7" t="s">
        <v>340</v>
      </c>
      <c r="C134" s="167"/>
      <c r="D134" s="167"/>
      <c r="E134" s="167"/>
      <c r="K134" s="166"/>
    </row>
    <row r="135" spans="1:5" ht="12.75">
      <c r="A135" s="13" t="s">
        <v>70</v>
      </c>
      <c r="B135" s="7" t="s">
        <v>350</v>
      </c>
      <c r="C135" s="167"/>
      <c r="D135" s="167"/>
      <c r="E135" s="167"/>
    </row>
    <row r="136" spans="1:5" ht="12" customHeight="1">
      <c r="A136" s="13" t="s">
        <v>251</v>
      </c>
      <c r="B136" s="7" t="s">
        <v>341</v>
      </c>
      <c r="C136" s="167"/>
      <c r="D136" s="167"/>
      <c r="E136" s="167"/>
    </row>
    <row r="137" spans="1:5" s="70" customFormat="1" ht="12" customHeight="1" thickBot="1">
      <c r="A137" s="11" t="s">
        <v>252</v>
      </c>
      <c r="B137" s="5" t="s">
        <v>342</v>
      </c>
      <c r="C137" s="167"/>
      <c r="D137" s="167"/>
      <c r="E137" s="167"/>
    </row>
    <row r="138" spans="1:5" s="70" customFormat="1" ht="12" customHeight="1" thickBot="1">
      <c r="A138" s="18" t="s">
        <v>13</v>
      </c>
      <c r="B138" s="75" t="s">
        <v>343</v>
      </c>
      <c r="C138" s="184">
        <f>+C139+C140+C141+C142</f>
        <v>0</v>
      </c>
      <c r="D138" s="184">
        <f>+D139+D140+D141+D142</f>
        <v>0</v>
      </c>
      <c r="E138" s="184">
        <f>+E139+E140+E141+E142</f>
        <v>0</v>
      </c>
    </row>
    <row r="139" spans="1:5" s="70" customFormat="1" ht="12" customHeight="1">
      <c r="A139" s="13" t="s">
        <v>132</v>
      </c>
      <c r="B139" s="7" t="s">
        <v>344</v>
      </c>
      <c r="C139" s="167"/>
      <c r="D139" s="167"/>
      <c r="E139" s="167"/>
    </row>
    <row r="140" spans="1:5" s="70" customFormat="1" ht="12" customHeight="1">
      <c r="A140" s="13" t="s">
        <v>133</v>
      </c>
      <c r="B140" s="7" t="s">
        <v>345</v>
      </c>
      <c r="C140" s="167"/>
      <c r="D140" s="167"/>
      <c r="E140" s="167"/>
    </row>
    <row r="141" spans="1:5" s="70" customFormat="1" ht="12" customHeight="1">
      <c r="A141" s="13" t="s">
        <v>165</v>
      </c>
      <c r="B141" s="7" t="s">
        <v>346</v>
      </c>
      <c r="C141" s="167"/>
      <c r="D141" s="167"/>
      <c r="E141" s="167"/>
    </row>
    <row r="142" spans="1:5" s="70" customFormat="1" ht="12" customHeight="1" thickBot="1">
      <c r="A142" s="13" t="s">
        <v>254</v>
      </c>
      <c r="B142" s="7" t="s">
        <v>347</v>
      </c>
      <c r="C142" s="167"/>
      <c r="D142" s="167"/>
      <c r="E142" s="167"/>
    </row>
    <row r="143" spans="1:5" ht="12.75" customHeight="1" thickBot="1">
      <c r="A143" s="18" t="s">
        <v>14</v>
      </c>
      <c r="B143" s="75" t="s">
        <v>348</v>
      </c>
      <c r="C143" s="276">
        <f>+C124+C128+C133+C138</f>
        <v>0</v>
      </c>
      <c r="D143" s="276">
        <f>+D124+D128+D133+D138</f>
        <v>0</v>
      </c>
      <c r="E143" s="276">
        <f>+E124+E128+E133+E138</f>
        <v>0</v>
      </c>
    </row>
    <row r="144" spans="1:5" ht="12" customHeight="1" thickBot="1">
      <c r="A144" s="366" t="s">
        <v>15</v>
      </c>
      <c r="B144" s="367" t="s">
        <v>479</v>
      </c>
      <c r="C144" s="276"/>
      <c r="D144" s="276"/>
      <c r="E144" s="276"/>
    </row>
    <row r="145" spans="1:5" ht="15" customHeight="1" thickBot="1">
      <c r="A145" s="366" t="s">
        <v>16</v>
      </c>
      <c r="B145" s="367" t="s">
        <v>480</v>
      </c>
      <c r="C145" s="276"/>
      <c r="D145" s="276"/>
      <c r="E145" s="276"/>
    </row>
    <row r="146" spans="1:5" ht="13.5" thickBot="1">
      <c r="A146" s="173" t="s">
        <v>17</v>
      </c>
      <c r="B146" s="238" t="s">
        <v>478</v>
      </c>
      <c r="C146" s="276">
        <f>+C123+C143</f>
        <v>103269</v>
      </c>
      <c r="D146" s="276">
        <f>+D123+D143</f>
        <v>115742</v>
      </c>
      <c r="E146" s="276">
        <f>+E123+E143</f>
        <v>113604</v>
      </c>
    </row>
    <row r="147" spans="1:5" ht="13.5" thickBot="1">
      <c r="A147" s="370"/>
      <c r="B147" s="371"/>
      <c r="C147" s="372"/>
      <c r="D147" s="372"/>
      <c r="E147" s="372"/>
    </row>
    <row r="148" spans="1:5" ht="15" customHeight="1" thickBot="1">
      <c r="A148" s="163" t="s">
        <v>157</v>
      </c>
      <c r="B148" s="164"/>
      <c r="C148" s="73">
        <v>4</v>
      </c>
      <c r="D148" s="73">
        <v>5</v>
      </c>
      <c r="E148" s="73">
        <v>5</v>
      </c>
    </row>
    <row r="149" spans="1:5" ht="14.25" customHeight="1" thickBot="1">
      <c r="A149" s="163" t="s">
        <v>158</v>
      </c>
      <c r="B149" s="164"/>
      <c r="C149" s="73">
        <v>2</v>
      </c>
      <c r="D149" s="73">
        <v>2</v>
      </c>
      <c r="E149" s="73">
        <v>5</v>
      </c>
    </row>
    <row r="151" spans="1:2" ht="12.75">
      <c r="A151" s="442" t="s">
        <v>498</v>
      </c>
      <c r="B151" s="442"/>
    </row>
  </sheetData>
  <sheetProtection formatCells="0"/>
  <mergeCells count="3">
    <mergeCell ref="A86:E86"/>
    <mergeCell ref="A87:B87"/>
    <mergeCell ref="A151:B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zoomScaleSheetLayoutView="85" zoomScalePageLayoutView="0" workbookViewId="0" topLeftCell="A82">
      <selection activeCell="I130" sqref="I130"/>
    </sheetView>
  </sheetViews>
  <sheetFormatPr defaultColWidth="9.00390625" defaultRowHeight="12.75"/>
  <cols>
    <col min="1" max="1" width="8.875" style="247" customWidth="1"/>
    <col min="2" max="2" width="66.375" style="248" customWidth="1"/>
    <col min="3" max="4" width="12.625" style="249" customWidth="1"/>
    <col min="5" max="5" width="11.875" style="2" customWidth="1"/>
    <col min="6" max="16384" width="9.375" style="2" customWidth="1"/>
  </cols>
  <sheetData>
    <row r="1" spans="1:4" s="1" customFormat="1" ht="16.5" customHeight="1" thickBot="1">
      <c r="A1" s="150"/>
      <c r="B1" s="151"/>
      <c r="C1" s="165" t="s">
        <v>470</v>
      </c>
      <c r="D1" s="165"/>
    </row>
    <row r="2" spans="1:5" s="66" customFormat="1" ht="37.5" customHeight="1" thickBot="1">
      <c r="A2" s="21" t="s">
        <v>59</v>
      </c>
      <c r="B2" s="22" t="s">
        <v>5</v>
      </c>
      <c r="C2" s="30" t="s">
        <v>193</v>
      </c>
      <c r="D2" s="30" t="s">
        <v>487</v>
      </c>
      <c r="E2" s="30" t="s">
        <v>488</v>
      </c>
    </row>
    <row r="3" spans="1:5" s="66" customFormat="1" ht="16.5" thickBot="1">
      <c r="A3" s="256">
        <v>1</v>
      </c>
      <c r="B3" s="257">
        <v>2</v>
      </c>
      <c r="C3" s="258">
        <v>3</v>
      </c>
      <c r="D3" s="258">
        <v>4</v>
      </c>
      <c r="E3" s="258">
        <v>5</v>
      </c>
    </row>
    <row r="4" spans="1:5" s="67" customFormat="1" ht="15.75" customHeight="1" thickBot="1">
      <c r="A4" s="18" t="s">
        <v>6</v>
      </c>
      <c r="B4" s="19" t="s">
        <v>194</v>
      </c>
      <c r="C4" s="175">
        <f>+C5+C6+C7+C8+C9+C10</f>
        <v>9582</v>
      </c>
      <c r="D4" s="175">
        <f>+D5+D6+D7+D8+D9+D10</f>
        <v>10355</v>
      </c>
      <c r="E4" s="175">
        <f>+E5+E6+E7+E8+E9+E10</f>
        <v>10809</v>
      </c>
    </row>
    <row r="5" spans="1:5" ht="12.75">
      <c r="A5" s="13" t="s">
        <v>71</v>
      </c>
      <c r="B5" s="264" t="s">
        <v>195</v>
      </c>
      <c r="C5" s="178">
        <v>3770</v>
      </c>
      <c r="D5" s="178">
        <v>3770</v>
      </c>
      <c r="E5" s="178">
        <v>3770</v>
      </c>
    </row>
    <row r="6" spans="1:5" s="55" customFormat="1" ht="12.75" customHeight="1">
      <c r="A6" s="12" t="s">
        <v>72</v>
      </c>
      <c r="B6" s="265" t="s">
        <v>196</v>
      </c>
      <c r="C6" s="177"/>
      <c r="D6" s="177"/>
      <c r="E6" s="177"/>
    </row>
    <row r="7" spans="1:5" s="55" customFormat="1" ht="15.75" customHeight="1">
      <c r="A7" s="12" t="s">
        <v>73</v>
      </c>
      <c r="B7" s="265" t="s">
        <v>197</v>
      </c>
      <c r="C7" s="177">
        <v>4811</v>
      </c>
      <c r="D7" s="177">
        <v>5516</v>
      </c>
      <c r="E7" s="177">
        <v>5970</v>
      </c>
    </row>
    <row r="8" spans="1:5" s="55" customFormat="1" ht="12" customHeight="1">
      <c r="A8" s="12" t="s">
        <v>74</v>
      </c>
      <c r="B8" s="265" t="s">
        <v>198</v>
      </c>
      <c r="C8" s="177">
        <v>1001</v>
      </c>
      <c r="D8" s="177">
        <v>1001</v>
      </c>
      <c r="E8" s="177">
        <v>1001</v>
      </c>
    </row>
    <row r="9" spans="1:5" s="68" customFormat="1" ht="12" customHeight="1">
      <c r="A9" s="12" t="s">
        <v>108</v>
      </c>
      <c r="B9" s="265" t="s">
        <v>464</v>
      </c>
      <c r="C9" s="177"/>
      <c r="D9" s="177">
        <v>68</v>
      </c>
      <c r="E9" s="177">
        <v>68</v>
      </c>
    </row>
    <row r="10" spans="1:5" s="69" customFormat="1" ht="12" customHeight="1" thickBot="1">
      <c r="A10" s="14" t="s">
        <v>75</v>
      </c>
      <c r="B10" s="266" t="s">
        <v>200</v>
      </c>
      <c r="C10" s="177"/>
      <c r="D10" s="177"/>
      <c r="E10" s="177"/>
    </row>
    <row r="11" spans="1:5" s="69" customFormat="1" ht="12" customHeight="1" thickBot="1">
      <c r="A11" s="18" t="s">
        <v>7</v>
      </c>
      <c r="B11" s="170" t="s">
        <v>201</v>
      </c>
      <c r="C11" s="175">
        <f>+C12+C13+C14+C15+C16</f>
        <v>0</v>
      </c>
      <c r="D11" s="175">
        <f>+D12+D13+D14+D15+D16</f>
        <v>1700</v>
      </c>
      <c r="E11" s="175">
        <f>+E12+E13+E14+E15+E16</f>
        <v>5134</v>
      </c>
    </row>
    <row r="12" spans="1:5" s="69" customFormat="1" ht="12" customHeight="1">
      <c r="A12" s="13" t="s">
        <v>77</v>
      </c>
      <c r="B12" s="264" t="s">
        <v>202</v>
      </c>
      <c r="C12" s="178"/>
      <c r="D12" s="178"/>
      <c r="E12" s="178"/>
    </row>
    <row r="13" spans="1:5" s="69" customFormat="1" ht="12" customHeight="1">
      <c r="A13" s="12" t="s">
        <v>78</v>
      </c>
      <c r="B13" s="265" t="s">
        <v>203</v>
      </c>
      <c r="C13" s="177"/>
      <c r="D13" s="177"/>
      <c r="E13" s="177"/>
    </row>
    <row r="14" spans="1:5" s="68" customFormat="1" ht="12" customHeight="1">
      <c r="A14" s="12" t="s">
        <v>79</v>
      </c>
      <c r="B14" s="265" t="s">
        <v>496</v>
      </c>
      <c r="C14" s="177"/>
      <c r="D14" s="177"/>
      <c r="E14" s="177">
        <v>2164</v>
      </c>
    </row>
    <row r="15" spans="1:5" s="68" customFormat="1" ht="12" customHeight="1">
      <c r="A15" s="12" t="s">
        <v>80</v>
      </c>
      <c r="B15" s="265" t="s">
        <v>463</v>
      </c>
      <c r="C15" s="177"/>
      <c r="D15" s="177">
        <v>169</v>
      </c>
      <c r="E15" s="177">
        <v>270</v>
      </c>
    </row>
    <row r="16" spans="1:5" s="68" customFormat="1" ht="12" customHeight="1">
      <c r="A16" s="12" t="s">
        <v>81</v>
      </c>
      <c r="B16" s="265" t="s">
        <v>466</v>
      </c>
      <c r="C16" s="177"/>
      <c r="D16" s="177">
        <v>1531</v>
      </c>
      <c r="E16" s="177">
        <v>2700</v>
      </c>
    </row>
    <row r="17" spans="1:5" s="68" customFormat="1" ht="12" customHeight="1" thickBot="1">
      <c r="A17" s="14" t="s">
        <v>87</v>
      </c>
      <c r="B17" s="266" t="s">
        <v>205</v>
      </c>
      <c r="C17" s="179"/>
      <c r="D17" s="179"/>
      <c r="E17" s="179"/>
    </row>
    <row r="18" spans="1:5" s="68" customFormat="1" ht="12" customHeight="1" thickBot="1">
      <c r="A18" s="18" t="s">
        <v>8</v>
      </c>
      <c r="B18" s="19" t="s">
        <v>206</v>
      </c>
      <c r="C18" s="175">
        <f>+C19+C20+C21+C22+C23</f>
        <v>9360</v>
      </c>
      <c r="D18" s="175">
        <f>+D19+D20+D21+D22+D23</f>
        <v>19360</v>
      </c>
      <c r="E18" s="175">
        <f>+E19+E20+E21+E22+E23</f>
        <v>19360</v>
      </c>
    </row>
    <row r="19" spans="1:5" s="68" customFormat="1" ht="12" customHeight="1">
      <c r="A19" s="13" t="s">
        <v>60</v>
      </c>
      <c r="B19" s="264" t="s">
        <v>461</v>
      </c>
      <c r="C19" s="178">
        <v>6360</v>
      </c>
      <c r="D19" s="178">
        <v>6360</v>
      </c>
      <c r="E19" s="178">
        <v>6360</v>
      </c>
    </row>
    <row r="20" spans="1:5" s="68" customFormat="1" ht="12" customHeight="1">
      <c r="A20" s="12" t="s">
        <v>61</v>
      </c>
      <c r="B20" s="264" t="s">
        <v>462</v>
      </c>
      <c r="C20" s="177"/>
      <c r="D20" s="177">
        <v>10000</v>
      </c>
      <c r="E20" s="177">
        <v>10000</v>
      </c>
    </row>
    <row r="21" spans="1:5" s="69" customFormat="1" ht="12" customHeight="1">
      <c r="A21" s="12" t="s">
        <v>62</v>
      </c>
      <c r="B21" s="264" t="s">
        <v>495</v>
      </c>
      <c r="C21" s="177"/>
      <c r="D21" s="177"/>
      <c r="E21" s="177"/>
    </row>
    <row r="22" spans="1:5" s="69" customFormat="1" ht="12" customHeight="1">
      <c r="A22" s="12" t="s">
        <v>63</v>
      </c>
      <c r="B22" s="265" t="s">
        <v>407</v>
      </c>
      <c r="C22" s="177">
        <v>3000</v>
      </c>
      <c r="D22" s="177">
        <v>3000</v>
      </c>
      <c r="E22" s="177">
        <v>3000</v>
      </c>
    </row>
    <row r="23" spans="1:5" s="69" customFormat="1" ht="12" customHeight="1">
      <c r="A23" s="12" t="s">
        <v>122</v>
      </c>
      <c r="B23" s="265" t="s">
        <v>209</v>
      </c>
      <c r="C23" s="177"/>
      <c r="D23" s="177"/>
      <c r="E23" s="177"/>
    </row>
    <row r="24" spans="1:5" s="68" customFormat="1" ht="12" customHeight="1" thickBot="1">
      <c r="A24" s="14" t="s">
        <v>123</v>
      </c>
      <c r="B24" s="266" t="s">
        <v>210</v>
      </c>
      <c r="C24" s="179"/>
      <c r="D24" s="179"/>
      <c r="E24" s="179"/>
    </row>
    <row r="25" spans="1:5" s="69" customFormat="1" ht="12" customHeight="1" thickBot="1">
      <c r="A25" s="18" t="s">
        <v>124</v>
      </c>
      <c r="B25" s="19" t="s">
        <v>211</v>
      </c>
      <c r="C25" s="181">
        <f>+C26+C29+C30+C31</f>
        <v>21870</v>
      </c>
      <c r="D25" s="181">
        <f>+D26+D29+D30+D31</f>
        <v>21870</v>
      </c>
      <c r="E25" s="181">
        <f>+E26+E29+E30+E31</f>
        <v>21870</v>
      </c>
    </row>
    <row r="26" spans="1:5" s="69" customFormat="1" ht="12" customHeight="1">
      <c r="A26" s="13" t="s">
        <v>212</v>
      </c>
      <c r="B26" s="264" t="s">
        <v>218</v>
      </c>
      <c r="C26" s="259">
        <f>+C27+C28</f>
        <v>18677</v>
      </c>
      <c r="D26" s="259">
        <f>+D27+D28</f>
        <v>18677</v>
      </c>
      <c r="E26" s="259">
        <f>+E27+E28</f>
        <v>18677</v>
      </c>
    </row>
    <row r="27" spans="1:5" s="69" customFormat="1" ht="12" customHeight="1">
      <c r="A27" s="12" t="s">
        <v>213</v>
      </c>
      <c r="B27" s="365" t="s">
        <v>471</v>
      </c>
      <c r="C27" s="177">
        <v>1549</v>
      </c>
      <c r="D27" s="177">
        <v>1549</v>
      </c>
      <c r="E27" s="177">
        <v>1549</v>
      </c>
    </row>
    <row r="28" spans="1:5" s="69" customFormat="1" ht="12" customHeight="1">
      <c r="A28" s="12" t="s">
        <v>214</v>
      </c>
      <c r="B28" s="365" t="s">
        <v>472</v>
      </c>
      <c r="C28" s="177">
        <v>17128</v>
      </c>
      <c r="D28" s="177">
        <v>17128</v>
      </c>
      <c r="E28" s="177">
        <v>17128</v>
      </c>
    </row>
    <row r="29" spans="1:5" s="69" customFormat="1" ht="12" customHeight="1">
      <c r="A29" s="12" t="s">
        <v>215</v>
      </c>
      <c r="B29" s="265" t="s">
        <v>221</v>
      </c>
      <c r="C29" s="177">
        <v>2776</v>
      </c>
      <c r="D29" s="177">
        <v>2776</v>
      </c>
      <c r="E29" s="177">
        <v>2776</v>
      </c>
    </row>
    <row r="30" spans="1:5" s="69" customFormat="1" ht="12" customHeight="1">
      <c r="A30" s="12" t="s">
        <v>216</v>
      </c>
      <c r="B30" s="265" t="s">
        <v>222</v>
      </c>
      <c r="C30" s="177">
        <v>417</v>
      </c>
      <c r="D30" s="177">
        <v>417</v>
      </c>
      <c r="E30" s="177">
        <v>417</v>
      </c>
    </row>
    <row r="31" spans="1:5" s="69" customFormat="1" ht="12" customHeight="1" thickBot="1">
      <c r="A31" s="14" t="s">
        <v>217</v>
      </c>
      <c r="B31" s="266" t="s">
        <v>223</v>
      </c>
      <c r="C31" s="179"/>
      <c r="D31" s="179"/>
      <c r="E31" s="179"/>
    </row>
    <row r="32" spans="1:5" s="69" customFormat="1" ht="12" customHeight="1" thickBot="1">
      <c r="A32" s="18" t="s">
        <v>10</v>
      </c>
      <c r="B32" s="19" t="s">
        <v>224</v>
      </c>
      <c r="C32" s="175">
        <f>SUM(C33:C42)</f>
        <v>4860</v>
      </c>
      <c r="D32" s="175">
        <f>SUM(D33:D42)</f>
        <v>4860</v>
      </c>
      <c r="E32" s="175">
        <f>SUM(E33:E42)</f>
        <v>4860</v>
      </c>
    </row>
    <row r="33" spans="1:5" s="69" customFormat="1" ht="12" customHeight="1">
      <c r="A33" s="13" t="s">
        <v>64</v>
      </c>
      <c r="B33" s="264" t="s">
        <v>227</v>
      </c>
      <c r="C33" s="178"/>
      <c r="D33" s="178"/>
      <c r="E33" s="178"/>
    </row>
    <row r="34" spans="1:5" s="69" customFormat="1" ht="12" customHeight="1">
      <c r="A34" s="12" t="s">
        <v>65</v>
      </c>
      <c r="B34" s="265" t="s">
        <v>228</v>
      </c>
      <c r="C34" s="177"/>
      <c r="D34" s="177"/>
      <c r="E34" s="177"/>
    </row>
    <row r="35" spans="1:5" s="69" customFormat="1" ht="12" customHeight="1">
      <c r="A35" s="12" t="s">
        <v>66</v>
      </c>
      <c r="B35" s="265" t="s">
        <v>229</v>
      </c>
      <c r="C35" s="177">
        <v>1190</v>
      </c>
      <c r="D35" s="177">
        <v>1190</v>
      </c>
      <c r="E35" s="177">
        <v>1190</v>
      </c>
    </row>
    <row r="36" spans="1:5" s="69" customFormat="1" ht="12" customHeight="1">
      <c r="A36" s="12" t="s">
        <v>126</v>
      </c>
      <c r="B36" s="265" t="s">
        <v>230</v>
      </c>
      <c r="C36" s="177">
        <v>1020</v>
      </c>
      <c r="D36" s="177">
        <v>1020</v>
      </c>
      <c r="E36" s="177">
        <v>1020</v>
      </c>
    </row>
    <row r="37" spans="1:5" s="69" customFormat="1" ht="12" customHeight="1">
      <c r="A37" s="12" t="s">
        <v>127</v>
      </c>
      <c r="B37" s="265" t="s">
        <v>231</v>
      </c>
      <c r="C37" s="177">
        <v>2250</v>
      </c>
      <c r="D37" s="177">
        <v>2250</v>
      </c>
      <c r="E37" s="177">
        <v>2250</v>
      </c>
    </row>
    <row r="38" spans="1:5" s="69" customFormat="1" ht="12" customHeight="1">
      <c r="A38" s="12" t="s">
        <v>128</v>
      </c>
      <c r="B38" s="265" t="s">
        <v>232</v>
      </c>
      <c r="C38" s="177"/>
      <c r="D38" s="177"/>
      <c r="E38" s="177"/>
    </row>
    <row r="39" spans="1:5" s="69" customFormat="1" ht="12" customHeight="1">
      <c r="A39" s="12" t="s">
        <v>129</v>
      </c>
      <c r="B39" s="265" t="s">
        <v>233</v>
      </c>
      <c r="C39" s="177"/>
      <c r="D39" s="177"/>
      <c r="E39" s="177"/>
    </row>
    <row r="40" spans="1:5" s="69" customFormat="1" ht="12" customHeight="1">
      <c r="A40" s="12" t="s">
        <v>130</v>
      </c>
      <c r="B40" s="265" t="s">
        <v>234</v>
      </c>
      <c r="C40" s="177">
        <v>400</v>
      </c>
      <c r="D40" s="177">
        <v>400</v>
      </c>
      <c r="E40" s="177">
        <v>400</v>
      </c>
    </row>
    <row r="41" spans="1:5" s="69" customFormat="1" ht="12" customHeight="1">
      <c r="A41" s="12" t="s">
        <v>225</v>
      </c>
      <c r="B41" s="265" t="s">
        <v>235</v>
      </c>
      <c r="C41" s="180"/>
      <c r="D41" s="180"/>
      <c r="E41" s="180"/>
    </row>
    <row r="42" spans="1:5" s="69" customFormat="1" ht="12" customHeight="1" thickBot="1">
      <c r="A42" s="14" t="s">
        <v>226</v>
      </c>
      <c r="B42" s="266" t="s">
        <v>236</v>
      </c>
      <c r="C42" s="253"/>
      <c r="D42" s="253"/>
      <c r="E42" s="253"/>
    </row>
    <row r="43" spans="1:5" s="69" customFormat="1" ht="12" customHeight="1" thickBot="1">
      <c r="A43" s="18" t="s">
        <v>11</v>
      </c>
      <c r="B43" s="19" t="s">
        <v>237</v>
      </c>
      <c r="C43" s="175">
        <f>SUM(C44:C48)</f>
        <v>0</v>
      </c>
      <c r="D43" s="175">
        <f>SUM(D44:D48)</f>
        <v>0</v>
      </c>
      <c r="E43" s="175">
        <f>SUM(E44:E48)</f>
        <v>0</v>
      </c>
    </row>
    <row r="44" spans="1:5" s="69" customFormat="1" ht="12" customHeight="1">
      <c r="A44" s="13" t="s">
        <v>67</v>
      </c>
      <c r="B44" s="264" t="s">
        <v>241</v>
      </c>
      <c r="C44" s="297"/>
      <c r="D44" s="297"/>
      <c r="E44" s="297"/>
    </row>
    <row r="45" spans="1:5" s="69" customFormat="1" ht="12" customHeight="1">
      <c r="A45" s="12" t="s">
        <v>68</v>
      </c>
      <c r="B45" s="265" t="s">
        <v>242</v>
      </c>
      <c r="C45" s="180"/>
      <c r="D45" s="180"/>
      <c r="E45" s="180"/>
    </row>
    <row r="46" spans="1:5" s="69" customFormat="1" ht="12" customHeight="1">
      <c r="A46" s="12" t="s">
        <v>238</v>
      </c>
      <c r="B46" s="265" t="s">
        <v>243</v>
      </c>
      <c r="C46" s="180"/>
      <c r="D46" s="180"/>
      <c r="E46" s="180"/>
    </row>
    <row r="47" spans="1:5" s="69" customFormat="1" ht="12" customHeight="1">
      <c r="A47" s="12" t="s">
        <v>239</v>
      </c>
      <c r="B47" s="265" t="s">
        <v>244</v>
      </c>
      <c r="C47" s="180"/>
      <c r="D47" s="180"/>
      <c r="E47" s="180"/>
    </row>
    <row r="48" spans="1:5" s="69" customFormat="1" ht="12" customHeight="1" thickBot="1">
      <c r="A48" s="14" t="s">
        <v>240</v>
      </c>
      <c r="B48" s="266" t="s">
        <v>245</v>
      </c>
      <c r="C48" s="253"/>
      <c r="D48" s="253"/>
      <c r="E48" s="253"/>
    </row>
    <row r="49" spans="1:5" s="69" customFormat="1" ht="12" customHeight="1" thickBot="1">
      <c r="A49" s="18" t="s">
        <v>131</v>
      </c>
      <c r="B49" s="19" t="s">
        <v>246</v>
      </c>
      <c r="C49" s="175">
        <f>SUM(C50:C52)</f>
        <v>0</v>
      </c>
      <c r="D49" s="175">
        <f>SUM(D50:D52)</f>
        <v>0</v>
      </c>
      <c r="E49" s="175">
        <f>SUM(E50:E52)</f>
        <v>0</v>
      </c>
    </row>
    <row r="50" spans="1:5" s="69" customFormat="1" ht="12" customHeight="1">
      <c r="A50" s="13" t="s">
        <v>69</v>
      </c>
      <c r="B50" s="264" t="s">
        <v>247</v>
      </c>
      <c r="C50" s="178"/>
      <c r="D50" s="178"/>
      <c r="E50" s="178"/>
    </row>
    <row r="51" spans="1:5" s="69" customFormat="1" ht="12" customHeight="1">
      <c r="A51" s="12" t="s">
        <v>70</v>
      </c>
      <c r="B51" s="265" t="s">
        <v>408</v>
      </c>
      <c r="C51" s="177"/>
      <c r="D51" s="177"/>
      <c r="E51" s="177"/>
    </row>
    <row r="52" spans="1:5" s="69" customFormat="1" ht="12" customHeight="1">
      <c r="A52" s="12" t="s">
        <v>251</v>
      </c>
      <c r="B52" s="265" t="s">
        <v>249</v>
      </c>
      <c r="C52" s="177"/>
      <c r="D52" s="177"/>
      <c r="E52" s="177"/>
    </row>
    <row r="53" spans="1:5" s="69" customFormat="1" ht="12" customHeight="1" thickBot="1">
      <c r="A53" s="14" t="s">
        <v>252</v>
      </c>
      <c r="B53" s="266" t="s">
        <v>250</v>
      </c>
      <c r="C53" s="179"/>
      <c r="D53" s="179"/>
      <c r="E53" s="179"/>
    </row>
    <row r="54" spans="1:5" s="69" customFormat="1" ht="12" customHeight="1" thickBot="1">
      <c r="A54" s="18" t="s">
        <v>13</v>
      </c>
      <c r="B54" s="170" t="s">
        <v>253</v>
      </c>
      <c r="C54" s="175">
        <f>SUM(C55:C57)</f>
        <v>0</v>
      </c>
      <c r="D54" s="175">
        <f>SUM(D55:D57)</f>
        <v>0</v>
      </c>
      <c r="E54" s="175">
        <f>SUM(E55:E57)</f>
        <v>15672</v>
      </c>
    </row>
    <row r="55" spans="1:5" s="69" customFormat="1" ht="12" customHeight="1">
      <c r="A55" s="13" t="s">
        <v>132</v>
      </c>
      <c r="B55" s="264" t="s">
        <v>255</v>
      </c>
      <c r="C55" s="180"/>
      <c r="D55" s="180"/>
      <c r="E55" s="180"/>
    </row>
    <row r="56" spans="1:5" s="69" customFormat="1" ht="12" customHeight="1">
      <c r="A56" s="12" t="s">
        <v>133</v>
      </c>
      <c r="B56" s="265" t="s">
        <v>409</v>
      </c>
      <c r="C56" s="180"/>
      <c r="D56" s="180"/>
      <c r="E56" s="180"/>
    </row>
    <row r="57" spans="1:5" s="69" customFormat="1" ht="12" customHeight="1">
      <c r="A57" s="12" t="s">
        <v>165</v>
      </c>
      <c r="B57" s="265" t="s">
        <v>473</v>
      </c>
      <c r="C57" s="180"/>
      <c r="D57" s="180"/>
      <c r="E57" s="180">
        <v>15672</v>
      </c>
    </row>
    <row r="58" spans="1:5" s="69" customFormat="1" ht="12" customHeight="1" thickBot="1">
      <c r="A58" s="14" t="s">
        <v>254</v>
      </c>
      <c r="B58" s="266" t="s">
        <v>257</v>
      </c>
      <c r="C58" s="180"/>
      <c r="D58" s="180"/>
      <c r="E58" s="180"/>
    </row>
    <row r="59" spans="1:5" s="69" customFormat="1" ht="12" customHeight="1" thickBot="1">
      <c r="A59" s="18" t="s">
        <v>14</v>
      </c>
      <c r="B59" s="19" t="s">
        <v>258</v>
      </c>
      <c r="C59" s="181">
        <f>+C4+C11+C18+C25+C32+C43+C49+C54</f>
        <v>45672</v>
      </c>
      <c r="D59" s="181">
        <f>+D4+D11+D18+D25+D32+D43+D49+D54</f>
        <v>58145</v>
      </c>
      <c r="E59" s="181">
        <f>+E4+E11+E18+E25+E32+E43+E49+E54</f>
        <v>77705</v>
      </c>
    </row>
    <row r="60" spans="1:5" s="69" customFormat="1" ht="12" customHeight="1" thickBot="1">
      <c r="A60" s="267" t="s">
        <v>259</v>
      </c>
      <c r="B60" s="170" t="s">
        <v>260</v>
      </c>
      <c r="C60" s="175">
        <f>SUM(C61:C63)</f>
        <v>46552</v>
      </c>
      <c r="D60" s="175">
        <f>SUM(D61:D63)</f>
        <v>46552</v>
      </c>
      <c r="E60" s="175">
        <f>SUM(E61:E63)</f>
        <v>20880</v>
      </c>
    </row>
    <row r="61" spans="1:5" s="69" customFormat="1" ht="12" customHeight="1">
      <c r="A61" s="13" t="s">
        <v>293</v>
      </c>
      <c r="B61" s="264" t="s">
        <v>261</v>
      </c>
      <c r="C61" s="180">
        <v>46552</v>
      </c>
      <c r="D61" s="180">
        <v>46552</v>
      </c>
      <c r="E61" s="180">
        <v>20880</v>
      </c>
    </row>
    <row r="62" spans="1:5" s="69" customFormat="1" ht="12" customHeight="1">
      <c r="A62" s="12" t="s">
        <v>302</v>
      </c>
      <c r="B62" s="265" t="s">
        <v>262</v>
      </c>
      <c r="C62" s="180"/>
      <c r="D62" s="180"/>
      <c r="E62" s="180"/>
    </row>
    <row r="63" spans="1:5" s="69" customFormat="1" ht="12" customHeight="1" thickBot="1">
      <c r="A63" s="14" t="s">
        <v>303</v>
      </c>
      <c r="B63" s="268" t="s">
        <v>263</v>
      </c>
      <c r="C63" s="180"/>
      <c r="D63" s="180"/>
      <c r="E63" s="180"/>
    </row>
    <row r="64" spans="1:5" s="69" customFormat="1" ht="12" customHeight="1" thickBot="1">
      <c r="A64" s="267" t="s">
        <v>264</v>
      </c>
      <c r="B64" s="170" t="s">
        <v>265</v>
      </c>
      <c r="C64" s="175">
        <f>SUM(C65:C68)</f>
        <v>0</v>
      </c>
      <c r="D64" s="175">
        <f>SUM(D65:D68)</f>
        <v>0</v>
      </c>
      <c r="E64" s="175">
        <f>SUM(E65:E68)</f>
        <v>0</v>
      </c>
    </row>
    <row r="65" spans="1:5" s="69" customFormat="1" ht="12" customHeight="1">
      <c r="A65" s="13" t="s">
        <v>109</v>
      </c>
      <c r="B65" s="264" t="s">
        <v>266</v>
      </c>
      <c r="C65" s="180"/>
      <c r="D65" s="180"/>
      <c r="E65" s="180"/>
    </row>
    <row r="66" spans="1:5" s="69" customFormat="1" ht="12" customHeight="1">
      <c r="A66" s="12" t="s">
        <v>110</v>
      </c>
      <c r="B66" s="265" t="s">
        <v>267</v>
      </c>
      <c r="C66" s="180"/>
      <c r="D66" s="180"/>
      <c r="E66" s="180"/>
    </row>
    <row r="67" spans="1:5" s="69" customFormat="1" ht="12" customHeight="1">
      <c r="A67" s="12" t="s">
        <v>294</v>
      </c>
      <c r="B67" s="265" t="s">
        <v>268</v>
      </c>
      <c r="C67" s="180"/>
      <c r="D67" s="180"/>
      <c r="E67" s="180"/>
    </row>
    <row r="68" spans="1:5" s="69" customFormat="1" ht="12" customHeight="1" thickBot="1">
      <c r="A68" s="14" t="s">
        <v>295</v>
      </c>
      <c r="B68" s="266" t="s">
        <v>269</v>
      </c>
      <c r="C68" s="180"/>
      <c r="D68" s="180"/>
      <c r="E68" s="180"/>
    </row>
    <row r="69" spans="1:5" s="69" customFormat="1" ht="12" customHeight="1" thickBot="1">
      <c r="A69" s="267" t="s">
        <v>270</v>
      </c>
      <c r="B69" s="170" t="s">
        <v>271</v>
      </c>
      <c r="C69" s="175">
        <f>SUM(C70:C71)</f>
        <v>11045</v>
      </c>
      <c r="D69" s="175">
        <f>SUM(D70:D71)</f>
        <v>11045</v>
      </c>
      <c r="E69" s="175">
        <f>SUM(E70:E71)</f>
        <v>15019</v>
      </c>
    </row>
    <row r="70" spans="1:5" s="69" customFormat="1" ht="12" customHeight="1">
      <c r="A70" s="13" t="s">
        <v>296</v>
      </c>
      <c r="B70" s="264" t="s">
        <v>272</v>
      </c>
      <c r="C70" s="180">
        <v>11045</v>
      </c>
      <c r="D70" s="180">
        <v>11045</v>
      </c>
      <c r="E70" s="180">
        <v>15019</v>
      </c>
    </row>
    <row r="71" spans="1:5" s="69" customFormat="1" ht="12" customHeight="1" thickBot="1">
      <c r="A71" s="14" t="s">
        <v>297</v>
      </c>
      <c r="B71" s="266" t="s">
        <v>273</v>
      </c>
      <c r="C71" s="180"/>
      <c r="D71" s="180"/>
      <c r="E71" s="180"/>
    </row>
    <row r="72" spans="1:5" s="69" customFormat="1" ht="12" customHeight="1" thickBot="1">
      <c r="A72" s="267" t="s">
        <v>274</v>
      </c>
      <c r="B72" s="170" t="s">
        <v>275</v>
      </c>
      <c r="C72" s="175">
        <f>SUM(C73:C75)</f>
        <v>0</v>
      </c>
      <c r="D72" s="175">
        <f>SUM(D73:D75)</f>
        <v>0</v>
      </c>
      <c r="E72" s="175">
        <f>SUM(E73:E75)</f>
        <v>0</v>
      </c>
    </row>
    <row r="73" spans="1:5" s="69" customFormat="1" ht="12" customHeight="1">
      <c r="A73" s="13" t="s">
        <v>298</v>
      </c>
      <c r="B73" s="264" t="s">
        <v>276</v>
      </c>
      <c r="C73" s="180"/>
      <c r="D73" s="180"/>
      <c r="E73" s="180"/>
    </row>
    <row r="74" spans="1:5" s="69" customFormat="1" ht="12" customHeight="1">
      <c r="A74" s="12" t="s">
        <v>299</v>
      </c>
      <c r="B74" s="265" t="s">
        <v>277</v>
      </c>
      <c r="C74" s="180"/>
      <c r="D74" s="180"/>
      <c r="E74" s="180"/>
    </row>
    <row r="75" spans="1:5" s="69" customFormat="1" ht="12" customHeight="1" thickBot="1">
      <c r="A75" s="14" t="s">
        <v>300</v>
      </c>
      <c r="B75" s="266" t="s">
        <v>278</v>
      </c>
      <c r="C75" s="180"/>
      <c r="D75" s="180"/>
      <c r="E75" s="180"/>
    </row>
    <row r="76" spans="1:5" s="68" customFormat="1" ht="12" customHeight="1" thickBot="1">
      <c r="A76" s="267" t="s">
        <v>279</v>
      </c>
      <c r="B76" s="170" t="s">
        <v>301</v>
      </c>
      <c r="C76" s="175">
        <f>SUM(C77:C80)</f>
        <v>0</v>
      </c>
      <c r="D76" s="175">
        <f>SUM(D77:D80)</f>
        <v>0</v>
      </c>
      <c r="E76" s="175">
        <f>SUM(E77:E80)</f>
        <v>0</v>
      </c>
    </row>
    <row r="77" spans="1:5" s="69" customFormat="1" ht="12" customHeight="1">
      <c r="A77" s="269" t="s">
        <v>280</v>
      </c>
      <c r="B77" s="264" t="s">
        <v>281</v>
      </c>
      <c r="C77" s="180"/>
      <c r="D77" s="180"/>
      <c r="E77" s="180"/>
    </row>
    <row r="78" spans="1:5" s="69" customFormat="1" ht="12" customHeight="1">
      <c r="A78" s="270" t="s">
        <v>282</v>
      </c>
      <c r="B78" s="265" t="s">
        <v>283</v>
      </c>
      <c r="C78" s="180"/>
      <c r="D78" s="180"/>
      <c r="E78" s="180"/>
    </row>
    <row r="79" spans="1:5" s="69" customFormat="1" ht="12" customHeight="1">
      <c r="A79" s="270" t="s">
        <v>284</v>
      </c>
      <c r="B79" s="265" t="s">
        <v>285</v>
      </c>
      <c r="C79" s="180"/>
      <c r="D79" s="180"/>
      <c r="E79" s="180"/>
    </row>
    <row r="80" spans="1:5" s="69" customFormat="1" ht="12" customHeight="1" thickBot="1">
      <c r="A80" s="271" t="s">
        <v>286</v>
      </c>
      <c r="B80" s="266" t="s">
        <v>287</v>
      </c>
      <c r="C80" s="180"/>
      <c r="D80" s="180"/>
      <c r="E80" s="180"/>
    </row>
    <row r="81" spans="1:5" s="69" customFormat="1" ht="12" customHeight="1" thickBot="1">
      <c r="A81" s="267" t="s">
        <v>288</v>
      </c>
      <c r="B81" s="170" t="s">
        <v>289</v>
      </c>
      <c r="C81" s="298"/>
      <c r="D81" s="298"/>
      <c r="E81" s="298"/>
    </row>
    <row r="82" spans="1:5" s="69" customFormat="1" ht="12" customHeight="1" thickBot="1">
      <c r="A82" s="267" t="s">
        <v>290</v>
      </c>
      <c r="B82" s="272" t="s">
        <v>291</v>
      </c>
      <c r="C82" s="181">
        <f>+C60+C64+C69+C72+C76+C81</f>
        <v>57597</v>
      </c>
      <c r="D82" s="181">
        <f>+D60+D64+D69+D72+D76+D81</f>
        <v>57597</v>
      </c>
      <c r="E82" s="181">
        <f>+E60+E64+E69+E72+E76+E81</f>
        <v>35899</v>
      </c>
    </row>
    <row r="83" spans="1:5" s="69" customFormat="1" ht="12" customHeight="1" thickBot="1">
      <c r="A83" s="273" t="s">
        <v>22</v>
      </c>
      <c r="B83" s="274" t="s">
        <v>476</v>
      </c>
      <c r="C83" s="181"/>
      <c r="D83" s="181"/>
      <c r="E83" s="181"/>
    </row>
    <row r="84" spans="1:5" s="68" customFormat="1" ht="12" customHeight="1" thickBot="1">
      <c r="A84" s="273" t="s">
        <v>474</v>
      </c>
      <c r="B84" s="274" t="s">
        <v>475</v>
      </c>
      <c r="C84" s="181">
        <f>+C59+C82</f>
        <v>103269</v>
      </c>
      <c r="D84" s="181">
        <f>+D59+D82</f>
        <v>115742</v>
      </c>
      <c r="E84" s="181">
        <f>+E59+E82</f>
        <v>113604</v>
      </c>
    </row>
    <row r="85" spans="1:5" s="68" customFormat="1" ht="12" customHeight="1">
      <c r="A85" s="3"/>
      <c r="B85" s="364" t="s">
        <v>477</v>
      </c>
      <c r="C85" s="4"/>
      <c r="D85" s="4"/>
      <c r="E85" s="4"/>
    </row>
    <row r="86" spans="1:5" s="68" customFormat="1" ht="12" customHeight="1">
      <c r="A86" s="439" t="s">
        <v>34</v>
      </c>
      <c r="B86" s="439"/>
      <c r="C86" s="439"/>
      <c r="D86" s="439"/>
      <c r="E86" s="439"/>
    </row>
    <row r="87" spans="1:5" s="68" customFormat="1" ht="12" customHeight="1" thickBot="1">
      <c r="A87" s="441" t="s">
        <v>113</v>
      </c>
      <c r="B87" s="441"/>
      <c r="C87" s="342"/>
      <c r="D87" s="342"/>
      <c r="E87" s="85" t="s">
        <v>164</v>
      </c>
    </row>
    <row r="88" spans="1:5" s="69" customFormat="1" ht="15" customHeight="1" thickBot="1">
      <c r="A88" s="21" t="s">
        <v>59</v>
      </c>
      <c r="B88" s="22" t="s">
        <v>35</v>
      </c>
      <c r="C88" s="30" t="s">
        <v>193</v>
      </c>
      <c r="D88" s="30" t="s">
        <v>489</v>
      </c>
      <c r="E88" s="30" t="s">
        <v>488</v>
      </c>
    </row>
    <row r="89" spans="1:5" ht="13.5" thickBot="1">
      <c r="A89" s="27">
        <v>1</v>
      </c>
      <c r="B89" s="28">
        <v>2</v>
      </c>
      <c r="C89" s="29">
        <v>3</v>
      </c>
      <c r="D89" s="29">
        <v>4</v>
      </c>
      <c r="E89" s="29">
        <v>5</v>
      </c>
    </row>
    <row r="90" spans="1:5" s="55" customFormat="1" ht="16.5" customHeight="1" thickBot="1">
      <c r="A90" s="20" t="s">
        <v>6</v>
      </c>
      <c r="B90" s="26" t="s">
        <v>307</v>
      </c>
      <c r="C90" s="174">
        <f>SUM(C91:C95)</f>
        <v>32453</v>
      </c>
      <c r="D90" s="174">
        <f>SUM(D91:D95)</f>
        <v>35164</v>
      </c>
      <c r="E90" s="174">
        <f>SUM(E91:E95)</f>
        <v>39246</v>
      </c>
    </row>
    <row r="91" spans="1:5" s="70" customFormat="1" ht="12" customHeight="1">
      <c r="A91" s="15" t="s">
        <v>71</v>
      </c>
      <c r="B91" s="8" t="s">
        <v>36</v>
      </c>
      <c r="C91" s="176">
        <v>8980</v>
      </c>
      <c r="D91" s="176">
        <v>10282</v>
      </c>
      <c r="E91" s="176">
        <v>12549</v>
      </c>
    </row>
    <row r="92" spans="1:5" ht="12" customHeight="1">
      <c r="A92" s="12" t="s">
        <v>72</v>
      </c>
      <c r="B92" s="6" t="s">
        <v>134</v>
      </c>
      <c r="C92" s="177">
        <v>2439</v>
      </c>
      <c r="D92" s="177">
        <v>2791</v>
      </c>
      <c r="E92" s="177">
        <v>3403</v>
      </c>
    </row>
    <row r="93" spans="1:5" ht="12" customHeight="1">
      <c r="A93" s="12" t="s">
        <v>73</v>
      </c>
      <c r="B93" s="6" t="s">
        <v>100</v>
      </c>
      <c r="C93" s="179">
        <v>19434</v>
      </c>
      <c r="D93" s="179">
        <v>19786</v>
      </c>
      <c r="E93" s="179">
        <v>20535</v>
      </c>
    </row>
    <row r="94" spans="1:5" ht="12" customHeight="1">
      <c r="A94" s="12" t="s">
        <v>74</v>
      </c>
      <c r="B94" s="9" t="s">
        <v>135</v>
      </c>
      <c r="C94" s="179">
        <v>1600</v>
      </c>
      <c r="D94" s="179">
        <v>2305</v>
      </c>
      <c r="E94" s="179">
        <v>2759</v>
      </c>
    </row>
    <row r="95" spans="1:5" ht="12" customHeight="1">
      <c r="A95" s="12" t="s">
        <v>82</v>
      </c>
      <c r="B95" s="17" t="s">
        <v>136</v>
      </c>
      <c r="C95" s="179"/>
      <c r="D95" s="179"/>
      <c r="E95" s="179"/>
    </row>
    <row r="96" spans="1:5" ht="12" customHeight="1">
      <c r="A96" s="12" t="s">
        <v>75</v>
      </c>
      <c r="B96" s="6" t="s">
        <v>308</v>
      </c>
      <c r="C96" s="179"/>
      <c r="D96" s="179"/>
      <c r="E96" s="179"/>
    </row>
    <row r="97" spans="1:5" ht="12" customHeight="1">
      <c r="A97" s="12" t="s">
        <v>76</v>
      </c>
      <c r="B97" s="87" t="s">
        <v>309</v>
      </c>
      <c r="C97" s="179"/>
      <c r="D97" s="179"/>
      <c r="E97" s="179"/>
    </row>
    <row r="98" spans="1:5" ht="12" customHeight="1">
      <c r="A98" s="12" t="s">
        <v>83</v>
      </c>
      <c r="B98" s="88" t="s">
        <v>310</v>
      </c>
      <c r="C98" s="179"/>
      <c r="D98" s="179"/>
      <c r="E98" s="179"/>
    </row>
    <row r="99" spans="1:5" ht="12" customHeight="1">
      <c r="A99" s="12" t="s">
        <v>84</v>
      </c>
      <c r="B99" s="88" t="s">
        <v>311</v>
      </c>
      <c r="C99" s="179"/>
      <c r="D99" s="179"/>
      <c r="E99" s="179"/>
    </row>
    <row r="100" spans="1:5" ht="12" customHeight="1">
      <c r="A100" s="12" t="s">
        <v>85</v>
      </c>
      <c r="B100" s="87" t="s">
        <v>312</v>
      </c>
      <c r="C100" s="179"/>
      <c r="D100" s="179"/>
      <c r="E100" s="179"/>
    </row>
    <row r="101" spans="1:5" ht="12" customHeight="1">
      <c r="A101" s="12" t="s">
        <v>86</v>
      </c>
      <c r="B101" s="87" t="s">
        <v>313</v>
      </c>
      <c r="C101" s="179"/>
      <c r="D101" s="179"/>
      <c r="E101" s="179"/>
    </row>
    <row r="102" spans="1:5" ht="12" customHeight="1">
      <c r="A102" s="12" t="s">
        <v>88</v>
      </c>
      <c r="B102" s="88" t="s">
        <v>314</v>
      </c>
      <c r="C102" s="179"/>
      <c r="D102" s="179"/>
      <c r="E102" s="179"/>
    </row>
    <row r="103" spans="1:5" ht="12" customHeight="1">
      <c r="A103" s="11" t="s">
        <v>137</v>
      </c>
      <c r="B103" s="89" t="s">
        <v>315</v>
      </c>
      <c r="C103" s="179"/>
      <c r="D103" s="179"/>
      <c r="E103" s="179"/>
    </row>
    <row r="104" spans="1:5" ht="12" customHeight="1">
      <c r="A104" s="12" t="s">
        <v>305</v>
      </c>
      <c r="B104" s="89" t="s">
        <v>316</v>
      </c>
      <c r="C104" s="179"/>
      <c r="D104" s="179"/>
      <c r="E104" s="179"/>
    </row>
    <row r="105" spans="1:5" ht="12" customHeight="1" thickBot="1">
      <c r="A105" s="16" t="s">
        <v>306</v>
      </c>
      <c r="B105" s="90" t="s">
        <v>317</v>
      </c>
      <c r="C105" s="183"/>
      <c r="D105" s="183"/>
      <c r="E105" s="183"/>
    </row>
    <row r="106" spans="1:5" ht="12" customHeight="1" thickBot="1">
      <c r="A106" s="18" t="s">
        <v>7</v>
      </c>
      <c r="B106" s="25" t="s">
        <v>318</v>
      </c>
      <c r="C106" s="175">
        <f>+C107+C109+C111</f>
        <v>66957</v>
      </c>
      <c r="D106" s="175">
        <f>+D107+D109+D111</f>
        <v>68037</v>
      </c>
      <c r="E106" s="175">
        <f>+E107+E109+E111</f>
        <v>67930</v>
      </c>
    </row>
    <row r="107" spans="1:5" ht="12" customHeight="1">
      <c r="A107" s="13" t="s">
        <v>77</v>
      </c>
      <c r="B107" s="6" t="s">
        <v>163</v>
      </c>
      <c r="C107" s="178"/>
      <c r="D107" s="178"/>
      <c r="E107" s="178">
        <v>908</v>
      </c>
    </row>
    <row r="108" spans="1:5" ht="12" customHeight="1">
      <c r="A108" s="13" t="s">
        <v>78</v>
      </c>
      <c r="B108" s="10" t="s">
        <v>322</v>
      </c>
      <c r="C108" s="178"/>
      <c r="D108" s="178"/>
      <c r="E108" s="178"/>
    </row>
    <row r="109" spans="1:5" ht="12" customHeight="1">
      <c r="A109" s="13" t="s">
        <v>79</v>
      </c>
      <c r="B109" s="10" t="s">
        <v>138</v>
      </c>
      <c r="C109" s="177">
        <v>66207</v>
      </c>
      <c r="D109" s="177">
        <v>67287</v>
      </c>
      <c r="E109" s="177">
        <v>65522</v>
      </c>
    </row>
    <row r="110" spans="1:5" ht="12" customHeight="1">
      <c r="A110" s="13" t="s">
        <v>80</v>
      </c>
      <c r="B110" s="10" t="s">
        <v>323</v>
      </c>
      <c r="C110" s="167"/>
      <c r="D110" s="167"/>
      <c r="E110" s="167"/>
    </row>
    <row r="111" spans="1:5" ht="12" customHeight="1">
      <c r="A111" s="13" t="s">
        <v>81</v>
      </c>
      <c r="B111" s="172" t="s">
        <v>166</v>
      </c>
      <c r="C111" s="167">
        <v>750</v>
      </c>
      <c r="D111" s="167">
        <v>750</v>
      </c>
      <c r="E111" s="167">
        <v>1500</v>
      </c>
    </row>
    <row r="112" spans="1:5" ht="12" customHeight="1">
      <c r="A112" s="13" t="s">
        <v>87</v>
      </c>
      <c r="B112" s="171" t="s">
        <v>410</v>
      </c>
      <c r="C112" s="167"/>
      <c r="D112" s="167"/>
      <c r="E112" s="167"/>
    </row>
    <row r="113" spans="1:5" ht="12" customHeight="1">
      <c r="A113" s="13" t="s">
        <v>89</v>
      </c>
      <c r="B113" s="260" t="s">
        <v>328</v>
      </c>
      <c r="C113" s="167"/>
      <c r="D113" s="167"/>
      <c r="E113" s="167"/>
    </row>
    <row r="114" spans="1:5" ht="12" customHeight="1">
      <c r="A114" s="13" t="s">
        <v>139</v>
      </c>
      <c r="B114" s="88" t="s">
        <v>311</v>
      </c>
      <c r="C114" s="167">
        <v>750</v>
      </c>
      <c r="D114" s="167">
        <v>750</v>
      </c>
      <c r="E114" s="167">
        <v>1500</v>
      </c>
    </row>
    <row r="115" spans="1:5" ht="12" customHeight="1">
      <c r="A115" s="13" t="s">
        <v>140</v>
      </c>
      <c r="B115" s="88" t="s">
        <v>327</v>
      </c>
      <c r="C115" s="167"/>
      <c r="D115" s="167"/>
      <c r="E115" s="167"/>
    </row>
    <row r="116" spans="1:5" ht="12" customHeight="1">
      <c r="A116" s="13" t="s">
        <v>141</v>
      </c>
      <c r="B116" s="88" t="s">
        <v>326</v>
      </c>
      <c r="C116" s="167"/>
      <c r="D116" s="167"/>
      <c r="E116" s="167"/>
    </row>
    <row r="117" spans="1:5" ht="12" customHeight="1">
      <c r="A117" s="13" t="s">
        <v>319</v>
      </c>
      <c r="B117" s="88" t="s">
        <v>314</v>
      </c>
      <c r="C117" s="167"/>
      <c r="D117" s="167"/>
      <c r="E117" s="167"/>
    </row>
    <row r="118" spans="1:5" ht="12" customHeight="1">
      <c r="A118" s="13" t="s">
        <v>320</v>
      </c>
      <c r="B118" s="88" t="s">
        <v>325</v>
      </c>
      <c r="C118" s="167"/>
      <c r="D118" s="167"/>
      <c r="E118" s="167"/>
    </row>
    <row r="119" spans="1:5" ht="12" customHeight="1" thickBot="1">
      <c r="A119" s="11" t="s">
        <v>321</v>
      </c>
      <c r="B119" s="88" t="s">
        <v>324</v>
      </c>
      <c r="C119" s="168"/>
      <c r="D119" s="168"/>
      <c r="E119" s="168"/>
    </row>
    <row r="120" spans="1:5" ht="12" customHeight="1" thickBot="1">
      <c r="A120" s="18" t="s">
        <v>8</v>
      </c>
      <c r="B120" s="75" t="s">
        <v>329</v>
      </c>
      <c r="C120" s="175">
        <f>+C121+C122</f>
        <v>3859</v>
      </c>
      <c r="D120" s="175">
        <f>+D121+D122</f>
        <v>12541</v>
      </c>
      <c r="E120" s="175">
        <f>+E121+E122</f>
        <v>6428</v>
      </c>
    </row>
    <row r="121" spans="1:5" ht="12" customHeight="1">
      <c r="A121" s="13" t="s">
        <v>60</v>
      </c>
      <c r="B121" s="7" t="s">
        <v>47</v>
      </c>
      <c r="C121" s="178">
        <v>3859</v>
      </c>
      <c r="D121" s="178">
        <v>3621</v>
      </c>
      <c r="E121" s="178">
        <v>3427</v>
      </c>
    </row>
    <row r="122" spans="1:5" ht="12" customHeight="1" thickBot="1">
      <c r="A122" s="14" t="s">
        <v>61</v>
      </c>
      <c r="B122" s="10" t="s">
        <v>48</v>
      </c>
      <c r="C122" s="179"/>
      <c r="D122" s="179">
        <v>8920</v>
      </c>
      <c r="E122" s="179">
        <v>3001</v>
      </c>
    </row>
    <row r="123" spans="1:5" ht="12" customHeight="1" thickBot="1">
      <c r="A123" s="18" t="s">
        <v>9</v>
      </c>
      <c r="B123" s="75" t="s">
        <v>330</v>
      </c>
      <c r="C123" s="175">
        <f>+C90+C106+C120</f>
        <v>103269</v>
      </c>
      <c r="D123" s="175">
        <f>+D90+D106+D120</f>
        <v>115742</v>
      </c>
      <c r="E123" s="175">
        <f>+E90+E106+E120</f>
        <v>113604</v>
      </c>
    </row>
    <row r="124" spans="1:5" ht="12" customHeight="1" thickBot="1">
      <c r="A124" s="18" t="s">
        <v>10</v>
      </c>
      <c r="B124" s="75" t="s">
        <v>331</v>
      </c>
      <c r="C124" s="175">
        <f>+C125+C126+C127</f>
        <v>0</v>
      </c>
      <c r="D124" s="175">
        <f>+D125+D126+D127</f>
        <v>0</v>
      </c>
      <c r="E124" s="175">
        <f>+E125+E126+E127</f>
        <v>0</v>
      </c>
    </row>
    <row r="125" spans="1:5" ht="12" customHeight="1">
      <c r="A125" s="13" t="s">
        <v>64</v>
      </c>
      <c r="B125" s="7" t="s">
        <v>332</v>
      </c>
      <c r="C125" s="167"/>
      <c r="D125" s="167"/>
      <c r="E125" s="167"/>
    </row>
    <row r="126" spans="1:5" s="70" customFormat="1" ht="12" customHeight="1">
      <c r="A126" s="13" t="s">
        <v>65</v>
      </c>
      <c r="B126" s="7" t="s">
        <v>333</v>
      </c>
      <c r="C126" s="167"/>
      <c r="D126" s="167"/>
      <c r="E126" s="167"/>
    </row>
    <row r="127" spans="1:5" ht="12" customHeight="1" thickBot="1">
      <c r="A127" s="11" t="s">
        <v>66</v>
      </c>
      <c r="B127" s="5" t="s">
        <v>334</v>
      </c>
      <c r="C127" s="167"/>
      <c r="D127" s="167"/>
      <c r="E127" s="167"/>
    </row>
    <row r="128" spans="1:5" ht="12" customHeight="1" thickBot="1">
      <c r="A128" s="18" t="s">
        <v>11</v>
      </c>
      <c r="B128" s="75" t="s">
        <v>397</v>
      </c>
      <c r="C128" s="175">
        <f>+C129+C130+C131+C132</f>
        <v>0</v>
      </c>
      <c r="D128" s="175">
        <f>+D129+D130+D131+D132</f>
        <v>0</v>
      </c>
      <c r="E128" s="175">
        <f>+E129+E130+E131+E132</f>
        <v>0</v>
      </c>
    </row>
    <row r="129" spans="1:5" ht="12" customHeight="1">
      <c r="A129" s="13" t="s">
        <v>67</v>
      </c>
      <c r="B129" s="7" t="s">
        <v>335</v>
      </c>
      <c r="C129" s="167"/>
      <c r="D129" s="167"/>
      <c r="E129" s="167"/>
    </row>
    <row r="130" spans="1:5" ht="12" customHeight="1">
      <c r="A130" s="13" t="s">
        <v>68</v>
      </c>
      <c r="B130" s="7" t="s">
        <v>336</v>
      </c>
      <c r="C130" s="167"/>
      <c r="D130" s="167"/>
      <c r="E130" s="167"/>
    </row>
    <row r="131" spans="1:5" ht="12" customHeight="1">
      <c r="A131" s="13" t="s">
        <v>238</v>
      </c>
      <c r="B131" s="7" t="s">
        <v>337</v>
      </c>
      <c r="C131" s="167"/>
      <c r="D131" s="167"/>
      <c r="E131" s="167"/>
    </row>
    <row r="132" spans="1:5" ht="12" customHeight="1" thickBot="1">
      <c r="A132" s="11" t="s">
        <v>239</v>
      </c>
      <c r="B132" s="5" t="s">
        <v>338</v>
      </c>
      <c r="C132" s="167"/>
      <c r="D132" s="167"/>
      <c r="E132" s="167"/>
    </row>
    <row r="133" spans="1:5" s="70" customFormat="1" ht="12" customHeight="1" thickBot="1">
      <c r="A133" s="18" t="s">
        <v>12</v>
      </c>
      <c r="B133" s="75" t="s">
        <v>339</v>
      </c>
      <c r="C133" s="181">
        <f>+C134+C135+C136+C137</f>
        <v>0</v>
      </c>
      <c r="D133" s="181">
        <f>+D134+D135+D136+D137</f>
        <v>0</v>
      </c>
      <c r="E133" s="181">
        <f>+E134+E135+E136+E137</f>
        <v>0</v>
      </c>
    </row>
    <row r="134" spans="1:11" ht="12" customHeight="1">
      <c r="A134" s="13" t="s">
        <v>69</v>
      </c>
      <c r="B134" s="7" t="s">
        <v>340</v>
      </c>
      <c r="C134" s="167"/>
      <c r="D134" s="167"/>
      <c r="E134" s="167"/>
      <c r="K134" s="166"/>
    </row>
    <row r="135" spans="1:5" ht="12.75">
      <c r="A135" s="13" t="s">
        <v>70</v>
      </c>
      <c r="B135" s="7" t="s">
        <v>350</v>
      </c>
      <c r="C135" s="167"/>
      <c r="D135" s="167"/>
      <c r="E135" s="167"/>
    </row>
    <row r="136" spans="1:5" ht="12" customHeight="1">
      <c r="A136" s="13" t="s">
        <v>251</v>
      </c>
      <c r="B136" s="7" t="s">
        <v>341</v>
      </c>
      <c r="C136" s="167"/>
      <c r="D136" s="167"/>
      <c r="E136" s="167"/>
    </row>
    <row r="137" spans="1:5" s="70" customFormat="1" ht="12" customHeight="1" thickBot="1">
      <c r="A137" s="11" t="s">
        <v>252</v>
      </c>
      <c r="B137" s="5" t="s">
        <v>342</v>
      </c>
      <c r="C137" s="167"/>
      <c r="D137" s="167"/>
      <c r="E137" s="167"/>
    </row>
    <row r="138" spans="1:5" s="70" customFormat="1" ht="12" customHeight="1" thickBot="1">
      <c r="A138" s="18" t="s">
        <v>13</v>
      </c>
      <c r="B138" s="75" t="s">
        <v>343</v>
      </c>
      <c r="C138" s="184">
        <f>+C139+C140+C141+C142</f>
        <v>0</v>
      </c>
      <c r="D138" s="184">
        <f>+D139+D140+D141+D142</f>
        <v>0</v>
      </c>
      <c r="E138" s="184">
        <f>+E139+E140+E141+E142</f>
        <v>0</v>
      </c>
    </row>
    <row r="139" spans="1:5" s="70" customFormat="1" ht="12" customHeight="1">
      <c r="A139" s="13" t="s">
        <v>132</v>
      </c>
      <c r="B139" s="7" t="s">
        <v>344</v>
      </c>
      <c r="C139" s="167"/>
      <c r="D139" s="167"/>
      <c r="E139" s="167"/>
    </row>
    <row r="140" spans="1:5" s="70" customFormat="1" ht="12" customHeight="1">
      <c r="A140" s="13" t="s">
        <v>133</v>
      </c>
      <c r="B140" s="7" t="s">
        <v>345</v>
      </c>
      <c r="C140" s="167"/>
      <c r="D140" s="167"/>
      <c r="E140" s="167"/>
    </row>
    <row r="141" spans="1:5" s="70" customFormat="1" ht="12" customHeight="1">
      <c r="A141" s="13" t="s">
        <v>165</v>
      </c>
      <c r="B141" s="7" t="s">
        <v>346</v>
      </c>
      <c r="C141" s="167"/>
      <c r="D141" s="167"/>
      <c r="E141" s="167"/>
    </row>
    <row r="142" spans="1:5" s="70" customFormat="1" ht="12" customHeight="1" thickBot="1">
      <c r="A142" s="13" t="s">
        <v>254</v>
      </c>
      <c r="B142" s="7" t="s">
        <v>347</v>
      </c>
      <c r="C142" s="167"/>
      <c r="D142" s="167"/>
      <c r="E142" s="167"/>
    </row>
    <row r="143" spans="1:5" ht="12.75" customHeight="1" thickBot="1">
      <c r="A143" s="18" t="s">
        <v>14</v>
      </c>
      <c r="B143" s="75" t="s">
        <v>348</v>
      </c>
      <c r="C143" s="276">
        <f>+C124+C128+C133+C138</f>
        <v>0</v>
      </c>
      <c r="D143" s="276">
        <f>+D124+D128+D133+D138</f>
        <v>0</v>
      </c>
      <c r="E143" s="276">
        <f>+E124+E128+E133+E138</f>
        <v>0</v>
      </c>
    </row>
    <row r="144" spans="1:5" ht="12" customHeight="1" thickBot="1">
      <c r="A144" s="366" t="s">
        <v>15</v>
      </c>
      <c r="B144" s="367" t="s">
        <v>479</v>
      </c>
      <c r="C144" s="276"/>
      <c r="D144" s="276"/>
      <c r="E144" s="276"/>
    </row>
    <row r="145" spans="1:5" ht="15" customHeight="1" thickBot="1">
      <c r="A145" s="366" t="s">
        <v>16</v>
      </c>
      <c r="B145" s="367" t="s">
        <v>480</v>
      </c>
      <c r="C145" s="276"/>
      <c r="D145" s="276"/>
      <c r="E145" s="276"/>
    </row>
    <row r="146" spans="1:5" ht="13.5" thickBot="1">
      <c r="A146" s="173" t="s">
        <v>17</v>
      </c>
      <c r="B146" s="238" t="s">
        <v>478</v>
      </c>
      <c r="C146" s="276">
        <f>+C123+C143</f>
        <v>103269</v>
      </c>
      <c r="D146" s="276">
        <f>+D123+D143</f>
        <v>115742</v>
      </c>
      <c r="E146" s="276">
        <f>+E123+E143</f>
        <v>113604</v>
      </c>
    </row>
    <row r="147" spans="1:5" ht="15" customHeight="1" thickBot="1">
      <c r="A147" s="370"/>
      <c r="B147" s="371"/>
      <c r="C147" s="372"/>
      <c r="D147" s="372"/>
      <c r="E147" s="372"/>
    </row>
    <row r="148" spans="1:5" ht="14.25" customHeight="1" thickBot="1">
      <c r="A148" s="163" t="s">
        <v>157</v>
      </c>
      <c r="B148" s="164"/>
      <c r="C148" s="73">
        <v>4</v>
      </c>
      <c r="D148" s="73">
        <v>5</v>
      </c>
      <c r="E148" s="73">
        <v>5</v>
      </c>
    </row>
    <row r="149" spans="1:5" ht="13.5" thickBot="1">
      <c r="A149" s="163" t="s">
        <v>158</v>
      </c>
      <c r="B149" s="164"/>
      <c r="C149" s="73">
        <v>2</v>
      </c>
      <c r="D149" s="73">
        <v>2</v>
      </c>
      <c r="E149" s="73">
        <v>5</v>
      </c>
    </row>
    <row r="151" spans="1:2" ht="12.75">
      <c r="A151" s="442" t="s">
        <v>504</v>
      </c>
      <c r="B151" s="442"/>
    </row>
  </sheetData>
  <sheetProtection formatCells="0"/>
  <mergeCells count="3">
    <mergeCell ref="A86:E86"/>
    <mergeCell ref="A87:B87"/>
    <mergeCell ref="A151:B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">
      <selection activeCell="E5" sqref="E5"/>
    </sheetView>
  </sheetViews>
  <sheetFormatPr defaultColWidth="9.00390625" defaultRowHeight="12.75"/>
  <cols>
    <col min="1" max="1" width="19.50390625" style="247" customWidth="1"/>
    <col min="2" max="2" width="72.00390625" style="248" customWidth="1"/>
    <col min="3" max="3" width="12.625" style="249" customWidth="1"/>
    <col min="4" max="16384" width="9.375" style="2" customWidth="1"/>
  </cols>
  <sheetData>
    <row r="1" spans="1:3" s="1" customFormat="1" ht="16.5" customHeight="1" thickBot="1">
      <c r="A1" s="150"/>
      <c r="B1" s="151"/>
      <c r="C1" s="165" t="s">
        <v>460</v>
      </c>
    </row>
    <row r="2" spans="1:3" s="66" customFormat="1" ht="21" customHeight="1">
      <c r="A2" s="254" t="s">
        <v>52</v>
      </c>
      <c r="B2" s="228" t="s">
        <v>159</v>
      </c>
      <c r="C2" s="230" t="s">
        <v>40</v>
      </c>
    </row>
    <row r="3" spans="1:3" s="66" customFormat="1" ht="16.5" thickBot="1">
      <c r="A3" s="152" t="s">
        <v>155</v>
      </c>
      <c r="B3" s="229" t="s">
        <v>411</v>
      </c>
      <c r="C3" s="231">
        <v>3</v>
      </c>
    </row>
    <row r="4" spans="1:3" s="67" customFormat="1" ht="15.75" customHeight="1" thickBot="1">
      <c r="A4" s="153"/>
      <c r="B4" s="153"/>
      <c r="C4" s="154" t="s">
        <v>41</v>
      </c>
    </row>
    <row r="5" spans="1:3" ht="24.75" thickBot="1">
      <c r="A5" s="255" t="s">
        <v>156</v>
      </c>
      <c r="B5" s="155" t="s">
        <v>42</v>
      </c>
      <c r="C5" s="232" t="s">
        <v>43</v>
      </c>
    </row>
    <row r="6" spans="1:3" s="55" customFormat="1" ht="12.75" customHeight="1" thickBot="1">
      <c r="A6" s="132">
        <v>1</v>
      </c>
      <c r="B6" s="133">
        <v>2</v>
      </c>
      <c r="C6" s="134">
        <v>3</v>
      </c>
    </row>
    <row r="7" spans="1:3" s="55" customFormat="1" ht="15.75" customHeight="1" thickBot="1">
      <c r="A7" s="156"/>
      <c r="B7" s="157" t="s">
        <v>44</v>
      </c>
      <c r="C7" s="233"/>
    </row>
    <row r="8" spans="1:3" s="55" customFormat="1" ht="12" customHeight="1" thickBot="1">
      <c r="A8" s="27" t="s">
        <v>6</v>
      </c>
      <c r="B8" s="19" t="s">
        <v>194</v>
      </c>
      <c r="C8" s="175">
        <f>+C9+C10+C11+C12+C13+C14</f>
        <v>0</v>
      </c>
    </row>
    <row r="9" spans="1:3" s="68" customFormat="1" ht="12" customHeight="1">
      <c r="A9" s="282" t="s">
        <v>71</v>
      </c>
      <c r="B9" s="264" t="s">
        <v>195</v>
      </c>
      <c r="C9" s="178"/>
    </row>
    <row r="10" spans="1:3" s="69" customFormat="1" ht="12" customHeight="1">
      <c r="A10" s="283" t="s">
        <v>72</v>
      </c>
      <c r="B10" s="265" t="s">
        <v>196</v>
      </c>
      <c r="C10" s="177"/>
    </row>
    <row r="11" spans="1:3" s="69" customFormat="1" ht="12" customHeight="1">
      <c r="A11" s="283" t="s">
        <v>73</v>
      </c>
      <c r="B11" s="265" t="s">
        <v>197</v>
      </c>
      <c r="C11" s="177"/>
    </row>
    <row r="12" spans="1:3" s="69" customFormat="1" ht="12" customHeight="1">
      <c r="A12" s="283" t="s">
        <v>74</v>
      </c>
      <c r="B12" s="265" t="s">
        <v>198</v>
      </c>
      <c r="C12" s="177"/>
    </row>
    <row r="13" spans="1:3" s="69" customFormat="1" ht="12" customHeight="1">
      <c r="A13" s="283" t="s">
        <v>108</v>
      </c>
      <c r="B13" s="265" t="s">
        <v>199</v>
      </c>
      <c r="C13" s="295"/>
    </row>
    <row r="14" spans="1:3" s="68" customFormat="1" ht="12" customHeight="1" thickBot="1">
      <c r="A14" s="284" t="s">
        <v>75</v>
      </c>
      <c r="B14" s="266" t="s">
        <v>200</v>
      </c>
      <c r="C14" s="296"/>
    </row>
    <row r="15" spans="1:3" s="68" customFormat="1" ht="12" customHeight="1" thickBot="1">
      <c r="A15" s="27" t="s">
        <v>7</v>
      </c>
      <c r="B15" s="170" t="s">
        <v>201</v>
      </c>
      <c r="C15" s="175">
        <f>+C16+C17+C18+C19+C20</f>
        <v>0</v>
      </c>
    </row>
    <row r="16" spans="1:3" s="68" customFormat="1" ht="12" customHeight="1">
      <c r="A16" s="282" t="s">
        <v>77</v>
      </c>
      <c r="B16" s="264" t="s">
        <v>202</v>
      </c>
      <c r="C16" s="178"/>
    </row>
    <row r="17" spans="1:3" s="68" customFormat="1" ht="12" customHeight="1">
      <c r="A17" s="283" t="s">
        <v>78</v>
      </c>
      <c r="B17" s="265" t="s">
        <v>203</v>
      </c>
      <c r="C17" s="177"/>
    </row>
    <row r="18" spans="1:3" s="68" customFormat="1" ht="12" customHeight="1">
      <c r="A18" s="283" t="s">
        <v>79</v>
      </c>
      <c r="B18" s="265" t="s">
        <v>404</v>
      </c>
      <c r="C18" s="177"/>
    </row>
    <row r="19" spans="1:3" s="68" customFormat="1" ht="12" customHeight="1">
      <c r="A19" s="283" t="s">
        <v>80</v>
      </c>
      <c r="B19" s="265" t="s">
        <v>405</v>
      </c>
      <c r="C19" s="177"/>
    </row>
    <row r="20" spans="1:3" s="68" customFormat="1" ht="12" customHeight="1">
      <c r="A20" s="283" t="s">
        <v>81</v>
      </c>
      <c r="B20" s="265" t="s">
        <v>204</v>
      </c>
      <c r="C20" s="177"/>
    </row>
    <row r="21" spans="1:3" s="69" customFormat="1" ht="12" customHeight="1" thickBot="1">
      <c r="A21" s="284" t="s">
        <v>87</v>
      </c>
      <c r="B21" s="266" t="s">
        <v>205</v>
      </c>
      <c r="C21" s="179"/>
    </row>
    <row r="22" spans="1:3" s="69" customFormat="1" ht="12" customHeight="1" thickBot="1">
      <c r="A22" s="27" t="s">
        <v>8</v>
      </c>
      <c r="B22" s="19" t="s">
        <v>206</v>
      </c>
      <c r="C22" s="175">
        <f>+C23+C24+C25+C26+C27</f>
        <v>0</v>
      </c>
    </row>
    <row r="23" spans="1:3" s="69" customFormat="1" ht="12" customHeight="1">
      <c r="A23" s="282" t="s">
        <v>60</v>
      </c>
      <c r="B23" s="264" t="s">
        <v>207</v>
      </c>
      <c r="C23" s="178"/>
    </row>
    <row r="24" spans="1:3" s="68" customFormat="1" ht="12" customHeight="1">
      <c r="A24" s="283" t="s">
        <v>61</v>
      </c>
      <c r="B24" s="265" t="s">
        <v>208</v>
      </c>
      <c r="C24" s="177"/>
    </row>
    <row r="25" spans="1:3" s="69" customFormat="1" ht="12" customHeight="1">
      <c r="A25" s="283" t="s">
        <v>62</v>
      </c>
      <c r="B25" s="265" t="s">
        <v>406</v>
      </c>
      <c r="C25" s="177"/>
    </row>
    <row r="26" spans="1:3" s="69" customFormat="1" ht="12" customHeight="1">
      <c r="A26" s="283" t="s">
        <v>63</v>
      </c>
      <c r="B26" s="265" t="s">
        <v>407</v>
      </c>
      <c r="C26" s="177"/>
    </row>
    <row r="27" spans="1:3" s="69" customFormat="1" ht="12" customHeight="1">
      <c r="A27" s="283" t="s">
        <v>122</v>
      </c>
      <c r="B27" s="265" t="s">
        <v>209</v>
      </c>
      <c r="C27" s="177"/>
    </row>
    <row r="28" spans="1:3" s="69" customFormat="1" ht="12" customHeight="1" thickBot="1">
      <c r="A28" s="284" t="s">
        <v>123</v>
      </c>
      <c r="B28" s="266" t="s">
        <v>210</v>
      </c>
      <c r="C28" s="179"/>
    </row>
    <row r="29" spans="1:3" s="69" customFormat="1" ht="12" customHeight="1" thickBot="1">
      <c r="A29" s="27" t="s">
        <v>124</v>
      </c>
      <c r="B29" s="19" t="s">
        <v>211</v>
      </c>
      <c r="C29" s="181">
        <f>+C30+C33+C34+C35</f>
        <v>0</v>
      </c>
    </row>
    <row r="30" spans="1:3" s="69" customFormat="1" ht="12" customHeight="1">
      <c r="A30" s="282" t="s">
        <v>212</v>
      </c>
      <c r="B30" s="264" t="s">
        <v>218</v>
      </c>
      <c r="C30" s="259">
        <f>+C31+C32</f>
        <v>0</v>
      </c>
    </row>
    <row r="31" spans="1:3" s="69" customFormat="1" ht="12" customHeight="1">
      <c r="A31" s="283" t="s">
        <v>213</v>
      </c>
      <c r="B31" s="265" t="s">
        <v>219</v>
      </c>
      <c r="C31" s="177"/>
    </row>
    <row r="32" spans="1:3" s="69" customFormat="1" ht="12" customHeight="1">
      <c r="A32" s="283" t="s">
        <v>214</v>
      </c>
      <c r="B32" s="265" t="s">
        <v>220</v>
      </c>
      <c r="C32" s="177"/>
    </row>
    <row r="33" spans="1:3" s="69" customFormat="1" ht="12" customHeight="1">
      <c r="A33" s="283" t="s">
        <v>215</v>
      </c>
      <c r="B33" s="265" t="s">
        <v>221</v>
      </c>
      <c r="C33" s="177"/>
    </row>
    <row r="34" spans="1:3" s="69" customFormat="1" ht="12" customHeight="1">
      <c r="A34" s="283" t="s">
        <v>216</v>
      </c>
      <c r="B34" s="265" t="s">
        <v>222</v>
      </c>
      <c r="C34" s="177"/>
    </row>
    <row r="35" spans="1:3" s="69" customFormat="1" ht="12" customHeight="1" thickBot="1">
      <c r="A35" s="284" t="s">
        <v>217</v>
      </c>
      <c r="B35" s="266" t="s">
        <v>223</v>
      </c>
      <c r="C35" s="179"/>
    </row>
    <row r="36" spans="1:3" s="69" customFormat="1" ht="12" customHeight="1" thickBot="1">
      <c r="A36" s="27" t="s">
        <v>10</v>
      </c>
      <c r="B36" s="19" t="s">
        <v>224</v>
      </c>
      <c r="C36" s="175">
        <f>SUM(C37:C46)</f>
        <v>0</v>
      </c>
    </row>
    <row r="37" spans="1:3" s="69" customFormat="1" ht="12" customHeight="1">
      <c r="A37" s="282" t="s">
        <v>64</v>
      </c>
      <c r="B37" s="264" t="s">
        <v>227</v>
      </c>
      <c r="C37" s="178"/>
    </row>
    <row r="38" spans="1:3" s="69" customFormat="1" ht="12" customHeight="1">
      <c r="A38" s="283" t="s">
        <v>65</v>
      </c>
      <c r="B38" s="265" t="s">
        <v>228</v>
      </c>
      <c r="C38" s="177"/>
    </row>
    <row r="39" spans="1:3" s="69" customFormat="1" ht="12" customHeight="1">
      <c r="A39" s="283" t="s">
        <v>66</v>
      </c>
      <c r="B39" s="265" t="s">
        <v>229</v>
      </c>
      <c r="C39" s="177"/>
    </row>
    <row r="40" spans="1:3" s="69" customFormat="1" ht="12" customHeight="1">
      <c r="A40" s="283" t="s">
        <v>126</v>
      </c>
      <c r="B40" s="265" t="s">
        <v>230</v>
      </c>
      <c r="C40" s="177"/>
    </row>
    <row r="41" spans="1:3" s="69" customFormat="1" ht="12" customHeight="1">
      <c r="A41" s="283" t="s">
        <v>127</v>
      </c>
      <c r="B41" s="265" t="s">
        <v>231</v>
      </c>
      <c r="C41" s="177"/>
    </row>
    <row r="42" spans="1:3" s="69" customFormat="1" ht="12" customHeight="1">
      <c r="A42" s="283" t="s">
        <v>128</v>
      </c>
      <c r="B42" s="265" t="s">
        <v>232</v>
      </c>
      <c r="C42" s="177"/>
    </row>
    <row r="43" spans="1:3" s="69" customFormat="1" ht="12" customHeight="1">
      <c r="A43" s="283" t="s">
        <v>129</v>
      </c>
      <c r="B43" s="265" t="s">
        <v>233</v>
      </c>
      <c r="C43" s="177"/>
    </row>
    <row r="44" spans="1:3" s="69" customFormat="1" ht="12" customHeight="1">
      <c r="A44" s="283" t="s">
        <v>130</v>
      </c>
      <c r="B44" s="265" t="s">
        <v>234</v>
      </c>
      <c r="C44" s="177"/>
    </row>
    <row r="45" spans="1:3" s="69" customFormat="1" ht="12" customHeight="1">
      <c r="A45" s="283" t="s">
        <v>225</v>
      </c>
      <c r="B45" s="265" t="s">
        <v>235</v>
      </c>
      <c r="C45" s="180"/>
    </row>
    <row r="46" spans="1:3" s="69" customFormat="1" ht="12" customHeight="1" thickBot="1">
      <c r="A46" s="284" t="s">
        <v>226</v>
      </c>
      <c r="B46" s="266" t="s">
        <v>236</v>
      </c>
      <c r="C46" s="253"/>
    </row>
    <row r="47" spans="1:3" s="69" customFormat="1" ht="12" customHeight="1" thickBot="1">
      <c r="A47" s="27" t="s">
        <v>11</v>
      </c>
      <c r="B47" s="19" t="s">
        <v>237</v>
      </c>
      <c r="C47" s="175">
        <f>SUM(C48:C52)</f>
        <v>0</v>
      </c>
    </row>
    <row r="48" spans="1:3" s="69" customFormat="1" ht="12" customHeight="1">
      <c r="A48" s="282" t="s">
        <v>67</v>
      </c>
      <c r="B48" s="264" t="s">
        <v>241</v>
      </c>
      <c r="C48" s="297"/>
    </row>
    <row r="49" spans="1:3" s="69" customFormat="1" ht="12" customHeight="1">
      <c r="A49" s="283" t="s">
        <v>68</v>
      </c>
      <c r="B49" s="265" t="s">
        <v>242</v>
      </c>
      <c r="C49" s="180"/>
    </row>
    <row r="50" spans="1:3" s="69" customFormat="1" ht="12" customHeight="1">
      <c r="A50" s="283" t="s">
        <v>238</v>
      </c>
      <c r="B50" s="265" t="s">
        <v>243</v>
      </c>
      <c r="C50" s="180"/>
    </row>
    <row r="51" spans="1:3" s="69" customFormat="1" ht="12" customHeight="1">
      <c r="A51" s="283" t="s">
        <v>239</v>
      </c>
      <c r="B51" s="265" t="s">
        <v>244</v>
      </c>
      <c r="C51" s="180"/>
    </row>
    <row r="52" spans="1:3" s="69" customFormat="1" ht="12" customHeight="1" thickBot="1">
      <c r="A52" s="284" t="s">
        <v>240</v>
      </c>
      <c r="B52" s="266" t="s">
        <v>245</v>
      </c>
      <c r="C52" s="253"/>
    </row>
    <row r="53" spans="1:3" s="69" customFormat="1" ht="12" customHeight="1" thickBot="1">
      <c r="A53" s="27" t="s">
        <v>131</v>
      </c>
      <c r="B53" s="19" t="s">
        <v>246</v>
      </c>
      <c r="C53" s="175">
        <f>SUM(C54:C56)</f>
        <v>0</v>
      </c>
    </row>
    <row r="54" spans="1:3" s="69" customFormat="1" ht="12" customHeight="1">
      <c r="A54" s="282" t="s">
        <v>69</v>
      </c>
      <c r="B54" s="264" t="s">
        <v>247</v>
      </c>
      <c r="C54" s="178"/>
    </row>
    <row r="55" spans="1:3" s="69" customFormat="1" ht="12" customHeight="1">
      <c r="A55" s="283" t="s">
        <v>70</v>
      </c>
      <c r="B55" s="265" t="s">
        <v>408</v>
      </c>
      <c r="C55" s="177"/>
    </row>
    <row r="56" spans="1:3" s="69" customFormat="1" ht="12" customHeight="1">
      <c r="A56" s="283" t="s">
        <v>251</v>
      </c>
      <c r="B56" s="265" t="s">
        <v>249</v>
      </c>
      <c r="C56" s="177"/>
    </row>
    <row r="57" spans="1:3" s="69" customFormat="1" ht="12" customHeight="1" thickBot="1">
      <c r="A57" s="284" t="s">
        <v>252</v>
      </c>
      <c r="B57" s="266" t="s">
        <v>250</v>
      </c>
      <c r="C57" s="179"/>
    </row>
    <row r="58" spans="1:3" s="69" customFormat="1" ht="12" customHeight="1" thickBot="1">
      <c r="A58" s="27" t="s">
        <v>13</v>
      </c>
      <c r="B58" s="170" t="s">
        <v>253</v>
      </c>
      <c r="C58" s="175">
        <f>SUM(C59:C61)</f>
        <v>0</v>
      </c>
    </row>
    <row r="59" spans="1:3" s="69" customFormat="1" ht="12" customHeight="1">
      <c r="A59" s="282" t="s">
        <v>132</v>
      </c>
      <c r="B59" s="264" t="s">
        <v>255</v>
      </c>
      <c r="C59" s="180"/>
    </row>
    <row r="60" spans="1:3" s="69" customFormat="1" ht="12" customHeight="1">
      <c r="A60" s="283" t="s">
        <v>133</v>
      </c>
      <c r="B60" s="265" t="s">
        <v>409</v>
      </c>
      <c r="C60" s="180"/>
    </row>
    <row r="61" spans="1:3" s="69" customFormat="1" ht="12" customHeight="1">
      <c r="A61" s="283" t="s">
        <v>165</v>
      </c>
      <c r="B61" s="265" t="s">
        <v>256</v>
      </c>
      <c r="C61" s="180"/>
    </row>
    <row r="62" spans="1:3" s="69" customFormat="1" ht="12" customHeight="1" thickBot="1">
      <c r="A62" s="284" t="s">
        <v>254</v>
      </c>
      <c r="B62" s="266" t="s">
        <v>257</v>
      </c>
      <c r="C62" s="180"/>
    </row>
    <row r="63" spans="1:3" s="69" customFormat="1" ht="12" customHeight="1" thickBot="1">
      <c r="A63" s="27" t="s">
        <v>14</v>
      </c>
      <c r="B63" s="19" t="s">
        <v>258</v>
      </c>
      <c r="C63" s="181">
        <f>+C8+C15+C22+C29+C36+C47+C53+C58</f>
        <v>0</v>
      </c>
    </row>
    <row r="64" spans="1:3" s="69" customFormat="1" ht="12" customHeight="1" thickBot="1">
      <c r="A64" s="285" t="s">
        <v>398</v>
      </c>
      <c r="B64" s="170" t="s">
        <v>260</v>
      </c>
      <c r="C64" s="175">
        <f>SUM(C65:C67)</f>
        <v>0</v>
      </c>
    </row>
    <row r="65" spans="1:3" s="69" customFormat="1" ht="12" customHeight="1">
      <c r="A65" s="282" t="s">
        <v>293</v>
      </c>
      <c r="B65" s="264" t="s">
        <v>261</v>
      </c>
      <c r="C65" s="180"/>
    </row>
    <row r="66" spans="1:3" s="69" customFormat="1" ht="12" customHeight="1">
      <c r="A66" s="283" t="s">
        <v>302</v>
      </c>
      <c r="B66" s="265" t="s">
        <v>262</v>
      </c>
      <c r="C66" s="180"/>
    </row>
    <row r="67" spans="1:3" s="69" customFormat="1" ht="12" customHeight="1" thickBot="1">
      <c r="A67" s="284" t="s">
        <v>303</v>
      </c>
      <c r="B67" s="268" t="s">
        <v>263</v>
      </c>
      <c r="C67" s="180"/>
    </row>
    <row r="68" spans="1:3" s="69" customFormat="1" ht="12" customHeight="1" thickBot="1">
      <c r="A68" s="285" t="s">
        <v>264</v>
      </c>
      <c r="B68" s="170" t="s">
        <v>265</v>
      </c>
      <c r="C68" s="175">
        <f>SUM(C69:C72)</f>
        <v>0</v>
      </c>
    </row>
    <row r="69" spans="1:3" s="69" customFormat="1" ht="12" customHeight="1">
      <c r="A69" s="282" t="s">
        <v>109</v>
      </c>
      <c r="B69" s="264" t="s">
        <v>266</v>
      </c>
      <c r="C69" s="180"/>
    </row>
    <row r="70" spans="1:3" s="69" customFormat="1" ht="12" customHeight="1">
      <c r="A70" s="283" t="s">
        <v>110</v>
      </c>
      <c r="B70" s="265" t="s">
        <v>267</v>
      </c>
      <c r="C70" s="180"/>
    </row>
    <row r="71" spans="1:3" s="69" customFormat="1" ht="12" customHeight="1">
      <c r="A71" s="283" t="s">
        <v>294</v>
      </c>
      <c r="B71" s="265" t="s">
        <v>268</v>
      </c>
      <c r="C71" s="180"/>
    </row>
    <row r="72" spans="1:3" s="69" customFormat="1" ht="12" customHeight="1" thickBot="1">
      <c r="A72" s="284" t="s">
        <v>295</v>
      </c>
      <c r="B72" s="266" t="s">
        <v>269</v>
      </c>
      <c r="C72" s="180"/>
    </row>
    <row r="73" spans="1:3" s="69" customFormat="1" ht="12" customHeight="1" thickBot="1">
      <c r="A73" s="285" t="s">
        <v>270</v>
      </c>
      <c r="B73" s="170" t="s">
        <v>271</v>
      </c>
      <c r="C73" s="175">
        <f>SUM(C74:C75)</f>
        <v>0</v>
      </c>
    </row>
    <row r="74" spans="1:3" s="69" customFormat="1" ht="12" customHeight="1">
      <c r="A74" s="282" t="s">
        <v>296</v>
      </c>
      <c r="B74" s="264" t="s">
        <v>272</v>
      </c>
      <c r="C74" s="180"/>
    </row>
    <row r="75" spans="1:3" s="69" customFormat="1" ht="12" customHeight="1" thickBot="1">
      <c r="A75" s="284" t="s">
        <v>297</v>
      </c>
      <c r="B75" s="266" t="s">
        <v>273</v>
      </c>
      <c r="C75" s="180"/>
    </row>
    <row r="76" spans="1:3" s="68" customFormat="1" ht="12" customHeight="1" thickBot="1">
      <c r="A76" s="285" t="s">
        <v>274</v>
      </c>
      <c r="B76" s="170" t="s">
        <v>275</v>
      </c>
      <c r="C76" s="175">
        <f>SUM(C77:C79)</f>
        <v>0</v>
      </c>
    </row>
    <row r="77" spans="1:3" s="69" customFormat="1" ht="12" customHeight="1">
      <c r="A77" s="282" t="s">
        <v>298</v>
      </c>
      <c r="B77" s="264" t="s">
        <v>276</v>
      </c>
      <c r="C77" s="180"/>
    </row>
    <row r="78" spans="1:3" s="69" customFormat="1" ht="12" customHeight="1">
      <c r="A78" s="283" t="s">
        <v>299</v>
      </c>
      <c r="B78" s="265" t="s">
        <v>277</v>
      </c>
      <c r="C78" s="180"/>
    </row>
    <row r="79" spans="1:3" s="69" customFormat="1" ht="12" customHeight="1" thickBot="1">
      <c r="A79" s="284" t="s">
        <v>300</v>
      </c>
      <c r="B79" s="266" t="s">
        <v>278</v>
      </c>
      <c r="C79" s="180"/>
    </row>
    <row r="80" spans="1:3" s="69" customFormat="1" ht="12" customHeight="1" thickBot="1">
      <c r="A80" s="285" t="s">
        <v>279</v>
      </c>
      <c r="B80" s="170" t="s">
        <v>301</v>
      </c>
      <c r="C80" s="175">
        <f>SUM(C81:C84)</f>
        <v>0</v>
      </c>
    </row>
    <row r="81" spans="1:3" s="69" customFormat="1" ht="12" customHeight="1">
      <c r="A81" s="286" t="s">
        <v>280</v>
      </c>
      <c r="B81" s="264" t="s">
        <v>281</v>
      </c>
      <c r="C81" s="180"/>
    </row>
    <row r="82" spans="1:3" s="69" customFormat="1" ht="12" customHeight="1">
      <c r="A82" s="287" t="s">
        <v>282</v>
      </c>
      <c r="B82" s="265" t="s">
        <v>283</v>
      </c>
      <c r="C82" s="180"/>
    </row>
    <row r="83" spans="1:3" s="69" customFormat="1" ht="12" customHeight="1">
      <c r="A83" s="287" t="s">
        <v>284</v>
      </c>
      <c r="B83" s="265" t="s">
        <v>285</v>
      </c>
      <c r="C83" s="180"/>
    </row>
    <row r="84" spans="1:3" s="68" customFormat="1" ht="12" customHeight="1" thickBot="1">
      <c r="A84" s="288" t="s">
        <v>286</v>
      </c>
      <c r="B84" s="266" t="s">
        <v>287</v>
      </c>
      <c r="C84" s="180"/>
    </row>
    <row r="85" spans="1:3" s="68" customFormat="1" ht="12" customHeight="1" thickBot="1">
      <c r="A85" s="285" t="s">
        <v>288</v>
      </c>
      <c r="B85" s="170" t="s">
        <v>289</v>
      </c>
      <c r="C85" s="298"/>
    </row>
    <row r="86" spans="1:3" s="68" customFormat="1" ht="12" customHeight="1" thickBot="1">
      <c r="A86" s="285" t="s">
        <v>290</v>
      </c>
      <c r="B86" s="272" t="s">
        <v>291</v>
      </c>
      <c r="C86" s="181">
        <f>+C64+C68+C73+C76+C80+C85</f>
        <v>0</v>
      </c>
    </row>
    <row r="87" spans="1:3" s="68" customFormat="1" ht="12" customHeight="1" thickBot="1">
      <c r="A87" s="289" t="s">
        <v>304</v>
      </c>
      <c r="B87" s="274" t="s">
        <v>403</v>
      </c>
      <c r="C87" s="181">
        <f>+C63+C86</f>
        <v>0</v>
      </c>
    </row>
    <row r="88" spans="1:3" s="69" customFormat="1" ht="15" customHeight="1">
      <c r="A88" s="158"/>
      <c r="B88" s="159"/>
      <c r="C88" s="235"/>
    </row>
    <row r="89" spans="1:3" ht="13.5" thickBot="1">
      <c r="A89" s="290"/>
      <c r="B89" s="160"/>
      <c r="C89" s="236"/>
    </row>
    <row r="90" spans="1:3" s="55" customFormat="1" ht="16.5" customHeight="1" thickBot="1">
      <c r="A90" s="161"/>
      <c r="B90" s="162" t="s">
        <v>46</v>
      </c>
      <c r="C90" s="237"/>
    </row>
    <row r="91" spans="1:3" s="70" customFormat="1" ht="12" customHeight="1" thickBot="1">
      <c r="A91" s="256" t="s">
        <v>6</v>
      </c>
      <c r="B91" s="26" t="s">
        <v>307</v>
      </c>
      <c r="C91" s="174">
        <f>SUM(C92:C96)</f>
        <v>0</v>
      </c>
    </row>
    <row r="92" spans="1:3" ht="12" customHeight="1">
      <c r="A92" s="291" t="s">
        <v>71</v>
      </c>
      <c r="B92" s="8" t="s">
        <v>36</v>
      </c>
      <c r="C92" s="176"/>
    </row>
    <row r="93" spans="1:3" ht="12" customHeight="1">
      <c r="A93" s="283" t="s">
        <v>72</v>
      </c>
      <c r="B93" s="6" t="s">
        <v>134</v>
      </c>
      <c r="C93" s="177"/>
    </row>
    <row r="94" spans="1:3" ht="12" customHeight="1">
      <c r="A94" s="283" t="s">
        <v>73</v>
      </c>
      <c r="B94" s="6" t="s">
        <v>100</v>
      </c>
      <c r="C94" s="179"/>
    </row>
    <row r="95" spans="1:3" ht="12" customHeight="1">
      <c r="A95" s="283" t="s">
        <v>74</v>
      </c>
      <c r="B95" s="9" t="s">
        <v>135</v>
      </c>
      <c r="C95" s="179"/>
    </row>
    <row r="96" spans="1:3" ht="12" customHeight="1">
      <c r="A96" s="283" t="s">
        <v>82</v>
      </c>
      <c r="B96" s="17" t="s">
        <v>136</v>
      </c>
      <c r="C96" s="179"/>
    </row>
    <row r="97" spans="1:3" ht="12" customHeight="1">
      <c r="A97" s="283" t="s">
        <v>75</v>
      </c>
      <c r="B97" s="6" t="s">
        <v>308</v>
      </c>
      <c r="C97" s="179"/>
    </row>
    <row r="98" spans="1:3" ht="12" customHeight="1">
      <c r="A98" s="283" t="s">
        <v>76</v>
      </c>
      <c r="B98" s="87" t="s">
        <v>309</v>
      </c>
      <c r="C98" s="179"/>
    </row>
    <row r="99" spans="1:3" ht="12" customHeight="1">
      <c r="A99" s="283" t="s">
        <v>83</v>
      </c>
      <c r="B99" s="88" t="s">
        <v>310</v>
      </c>
      <c r="C99" s="179"/>
    </row>
    <row r="100" spans="1:3" ht="12" customHeight="1">
      <c r="A100" s="283" t="s">
        <v>84</v>
      </c>
      <c r="B100" s="88" t="s">
        <v>311</v>
      </c>
      <c r="C100" s="179"/>
    </row>
    <row r="101" spans="1:3" ht="12" customHeight="1">
      <c r="A101" s="283" t="s">
        <v>85</v>
      </c>
      <c r="B101" s="87" t="s">
        <v>312</v>
      </c>
      <c r="C101" s="179"/>
    </row>
    <row r="102" spans="1:3" ht="12" customHeight="1">
      <c r="A102" s="283" t="s">
        <v>86</v>
      </c>
      <c r="B102" s="87" t="s">
        <v>313</v>
      </c>
      <c r="C102" s="179"/>
    </row>
    <row r="103" spans="1:3" ht="12" customHeight="1">
      <c r="A103" s="283" t="s">
        <v>88</v>
      </c>
      <c r="B103" s="88" t="s">
        <v>314</v>
      </c>
      <c r="C103" s="179"/>
    </row>
    <row r="104" spans="1:3" ht="12" customHeight="1">
      <c r="A104" s="292" t="s">
        <v>137</v>
      </c>
      <c r="B104" s="89" t="s">
        <v>315</v>
      </c>
      <c r="C104" s="179"/>
    </row>
    <row r="105" spans="1:3" ht="12" customHeight="1">
      <c r="A105" s="283" t="s">
        <v>305</v>
      </c>
      <c r="B105" s="89" t="s">
        <v>316</v>
      </c>
      <c r="C105" s="179"/>
    </row>
    <row r="106" spans="1:3" ht="12" customHeight="1" thickBot="1">
      <c r="A106" s="293" t="s">
        <v>306</v>
      </c>
      <c r="B106" s="90" t="s">
        <v>317</v>
      </c>
      <c r="C106" s="183"/>
    </row>
    <row r="107" spans="1:3" ht="12" customHeight="1" thickBot="1">
      <c r="A107" s="27" t="s">
        <v>7</v>
      </c>
      <c r="B107" s="25" t="s">
        <v>318</v>
      </c>
      <c r="C107" s="175">
        <f>+C108+C110+C112</f>
        <v>0</v>
      </c>
    </row>
    <row r="108" spans="1:3" ht="12" customHeight="1">
      <c r="A108" s="282" t="s">
        <v>77</v>
      </c>
      <c r="B108" s="6" t="s">
        <v>163</v>
      </c>
      <c r="C108" s="178"/>
    </row>
    <row r="109" spans="1:3" ht="12" customHeight="1">
      <c r="A109" s="282" t="s">
        <v>78</v>
      </c>
      <c r="B109" s="10" t="s">
        <v>322</v>
      </c>
      <c r="C109" s="178"/>
    </row>
    <row r="110" spans="1:3" ht="12" customHeight="1">
      <c r="A110" s="282" t="s">
        <v>79</v>
      </c>
      <c r="B110" s="10" t="s">
        <v>138</v>
      </c>
      <c r="C110" s="177"/>
    </row>
    <row r="111" spans="1:3" ht="12" customHeight="1">
      <c r="A111" s="282" t="s">
        <v>80</v>
      </c>
      <c r="B111" s="10" t="s">
        <v>323</v>
      </c>
      <c r="C111" s="167"/>
    </row>
    <row r="112" spans="1:3" ht="12" customHeight="1">
      <c r="A112" s="282" t="s">
        <v>81</v>
      </c>
      <c r="B112" s="172" t="s">
        <v>166</v>
      </c>
      <c r="C112" s="167"/>
    </row>
    <row r="113" spans="1:3" ht="12" customHeight="1">
      <c r="A113" s="282" t="s">
        <v>87</v>
      </c>
      <c r="B113" s="171" t="s">
        <v>410</v>
      </c>
      <c r="C113" s="167"/>
    </row>
    <row r="114" spans="1:3" ht="12" customHeight="1">
      <c r="A114" s="282" t="s">
        <v>89</v>
      </c>
      <c r="B114" s="260" t="s">
        <v>328</v>
      </c>
      <c r="C114" s="167"/>
    </row>
    <row r="115" spans="1:3" ht="12" customHeight="1">
      <c r="A115" s="282" t="s">
        <v>139</v>
      </c>
      <c r="B115" s="88" t="s">
        <v>311</v>
      </c>
      <c r="C115" s="167"/>
    </row>
    <row r="116" spans="1:3" ht="12" customHeight="1">
      <c r="A116" s="282" t="s">
        <v>140</v>
      </c>
      <c r="B116" s="88" t="s">
        <v>327</v>
      </c>
      <c r="C116" s="167"/>
    </row>
    <row r="117" spans="1:3" ht="12" customHeight="1">
      <c r="A117" s="282" t="s">
        <v>141</v>
      </c>
      <c r="B117" s="88" t="s">
        <v>326</v>
      </c>
      <c r="C117" s="167"/>
    </row>
    <row r="118" spans="1:3" ht="12" customHeight="1">
      <c r="A118" s="282" t="s">
        <v>319</v>
      </c>
      <c r="B118" s="88" t="s">
        <v>314</v>
      </c>
      <c r="C118" s="167"/>
    </row>
    <row r="119" spans="1:3" ht="12" customHeight="1">
      <c r="A119" s="282" t="s">
        <v>320</v>
      </c>
      <c r="B119" s="88" t="s">
        <v>325</v>
      </c>
      <c r="C119" s="167"/>
    </row>
    <row r="120" spans="1:3" ht="12" customHeight="1" thickBot="1">
      <c r="A120" s="292" t="s">
        <v>321</v>
      </c>
      <c r="B120" s="88" t="s">
        <v>324</v>
      </c>
      <c r="C120" s="168"/>
    </row>
    <row r="121" spans="1:3" ht="12" customHeight="1" thickBot="1">
      <c r="A121" s="27" t="s">
        <v>8</v>
      </c>
      <c r="B121" s="75" t="s">
        <v>329</v>
      </c>
      <c r="C121" s="175">
        <f>+C122+C123</f>
        <v>0</v>
      </c>
    </row>
    <row r="122" spans="1:3" ht="12" customHeight="1">
      <c r="A122" s="282" t="s">
        <v>60</v>
      </c>
      <c r="B122" s="7" t="s">
        <v>47</v>
      </c>
      <c r="C122" s="178"/>
    </row>
    <row r="123" spans="1:3" ht="12" customHeight="1" thickBot="1">
      <c r="A123" s="284" t="s">
        <v>61</v>
      </c>
      <c r="B123" s="10" t="s">
        <v>48</v>
      </c>
      <c r="C123" s="179"/>
    </row>
    <row r="124" spans="1:3" ht="12" customHeight="1" thickBot="1">
      <c r="A124" s="27" t="s">
        <v>9</v>
      </c>
      <c r="B124" s="75" t="s">
        <v>330</v>
      </c>
      <c r="C124" s="175">
        <f>+C91+C107+C121</f>
        <v>0</v>
      </c>
    </row>
    <row r="125" spans="1:3" ht="12" customHeight="1" thickBot="1">
      <c r="A125" s="27" t="s">
        <v>10</v>
      </c>
      <c r="B125" s="75" t="s">
        <v>331</v>
      </c>
      <c r="C125" s="175">
        <f>+C126+C127+C128</f>
        <v>0</v>
      </c>
    </row>
    <row r="126" spans="1:3" s="70" customFormat="1" ht="12" customHeight="1">
      <c r="A126" s="282" t="s">
        <v>64</v>
      </c>
      <c r="B126" s="7" t="s">
        <v>332</v>
      </c>
      <c r="C126" s="167"/>
    </row>
    <row r="127" spans="1:3" ht="12" customHeight="1">
      <c r="A127" s="282" t="s">
        <v>65</v>
      </c>
      <c r="B127" s="7" t="s">
        <v>333</v>
      </c>
      <c r="C127" s="167"/>
    </row>
    <row r="128" spans="1:3" ht="12" customHeight="1" thickBot="1">
      <c r="A128" s="292" t="s">
        <v>66</v>
      </c>
      <c r="B128" s="5" t="s">
        <v>334</v>
      </c>
      <c r="C128" s="167"/>
    </row>
    <row r="129" spans="1:3" ht="12" customHeight="1" thickBot="1">
      <c r="A129" s="27" t="s">
        <v>11</v>
      </c>
      <c r="B129" s="75" t="s">
        <v>397</v>
      </c>
      <c r="C129" s="175">
        <f>+C130+C131+C132+C133</f>
        <v>0</v>
      </c>
    </row>
    <row r="130" spans="1:3" ht="12" customHeight="1">
      <c r="A130" s="282" t="s">
        <v>67</v>
      </c>
      <c r="B130" s="7" t="s">
        <v>335</v>
      </c>
      <c r="C130" s="167"/>
    </row>
    <row r="131" spans="1:3" ht="12" customHeight="1">
      <c r="A131" s="282" t="s">
        <v>68</v>
      </c>
      <c r="B131" s="7" t="s">
        <v>336</v>
      </c>
      <c r="C131" s="167"/>
    </row>
    <row r="132" spans="1:3" ht="12" customHeight="1">
      <c r="A132" s="282" t="s">
        <v>238</v>
      </c>
      <c r="B132" s="7" t="s">
        <v>337</v>
      </c>
      <c r="C132" s="167"/>
    </row>
    <row r="133" spans="1:3" s="70" customFormat="1" ht="12" customHeight="1" thickBot="1">
      <c r="A133" s="292" t="s">
        <v>239</v>
      </c>
      <c r="B133" s="5" t="s">
        <v>338</v>
      </c>
      <c r="C133" s="167"/>
    </row>
    <row r="134" spans="1:11" ht="12" customHeight="1" thickBot="1">
      <c r="A134" s="27" t="s">
        <v>12</v>
      </c>
      <c r="B134" s="75" t="s">
        <v>339</v>
      </c>
      <c r="C134" s="181">
        <f>+C135+C136+C137+C138</f>
        <v>0</v>
      </c>
      <c r="K134" s="166"/>
    </row>
    <row r="135" spans="1:3" ht="12.75">
      <c r="A135" s="282" t="s">
        <v>69</v>
      </c>
      <c r="B135" s="7" t="s">
        <v>340</v>
      </c>
      <c r="C135" s="167"/>
    </row>
    <row r="136" spans="1:3" ht="12" customHeight="1">
      <c r="A136" s="282" t="s">
        <v>70</v>
      </c>
      <c r="B136" s="7" t="s">
        <v>350</v>
      </c>
      <c r="C136" s="167"/>
    </row>
    <row r="137" spans="1:3" s="70" customFormat="1" ht="12" customHeight="1">
      <c r="A137" s="282" t="s">
        <v>251</v>
      </c>
      <c r="B137" s="7" t="s">
        <v>341</v>
      </c>
      <c r="C137" s="167"/>
    </row>
    <row r="138" spans="1:3" s="70" customFormat="1" ht="12" customHeight="1" thickBot="1">
      <c r="A138" s="292" t="s">
        <v>252</v>
      </c>
      <c r="B138" s="5" t="s">
        <v>342</v>
      </c>
      <c r="C138" s="167"/>
    </row>
    <row r="139" spans="1:3" s="70" customFormat="1" ht="12" customHeight="1" thickBot="1">
      <c r="A139" s="27" t="s">
        <v>13</v>
      </c>
      <c r="B139" s="75" t="s">
        <v>343</v>
      </c>
      <c r="C139" s="184">
        <f>+C140+C141+C142+C143</f>
        <v>0</v>
      </c>
    </row>
    <row r="140" spans="1:3" s="70" customFormat="1" ht="12" customHeight="1">
      <c r="A140" s="282" t="s">
        <v>132</v>
      </c>
      <c r="B140" s="7" t="s">
        <v>344</v>
      </c>
      <c r="C140" s="167"/>
    </row>
    <row r="141" spans="1:3" s="70" customFormat="1" ht="12" customHeight="1">
      <c r="A141" s="282" t="s">
        <v>133</v>
      </c>
      <c r="B141" s="7" t="s">
        <v>345</v>
      </c>
      <c r="C141" s="167"/>
    </row>
    <row r="142" spans="1:3" s="70" customFormat="1" ht="12" customHeight="1">
      <c r="A142" s="282" t="s">
        <v>165</v>
      </c>
      <c r="B142" s="7" t="s">
        <v>346</v>
      </c>
      <c r="C142" s="167"/>
    </row>
    <row r="143" spans="1:3" ht="12.75" customHeight="1" thickBot="1">
      <c r="A143" s="282" t="s">
        <v>254</v>
      </c>
      <c r="B143" s="7" t="s">
        <v>347</v>
      </c>
      <c r="C143" s="167"/>
    </row>
    <row r="144" spans="1:3" ht="12" customHeight="1" thickBot="1">
      <c r="A144" s="27" t="s">
        <v>14</v>
      </c>
      <c r="B144" s="75" t="s">
        <v>348</v>
      </c>
      <c r="C144" s="276">
        <f>+C125+C129+C134+C139</f>
        <v>0</v>
      </c>
    </row>
    <row r="145" spans="1:3" ht="15" customHeight="1" thickBot="1">
      <c r="A145" s="294" t="s">
        <v>15</v>
      </c>
      <c r="B145" s="238" t="s">
        <v>349</v>
      </c>
      <c r="C145" s="276">
        <f>+C124+C144</f>
        <v>0</v>
      </c>
    </row>
    <row r="146" spans="1:3" ht="13.5" thickBot="1">
      <c r="A146" s="244"/>
      <c r="B146" s="245"/>
      <c r="C146" s="246"/>
    </row>
    <row r="147" spans="1:3" ht="15" customHeight="1" thickBot="1">
      <c r="A147" s="163" t="s">
        <v>157</v>
      </c>
      <c r="B147" s="164"/>
      <c r="C147" s="73"/>
    </row>
    <row r="148" spans="1:3" ht="14.25" customHeight="1" thickBot="1">
      <c r="A148" s="163" t="s">
        <v>158</v>
      </c>
      <c r="B148" s="164"/>
      <c r="C14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52">
      <selection activeCell="H76" sqref="H76"/>
    </sheetView>
  </sheetViews>
  <sheetFormatPr defaultColWidth="9.00390625" defaultRowHeight="12.75"/>
  <cols>
    <col min="1" max="1" width="19.50390625" style="247" customWidth="1"/>
    <col min="2" max="2" width="72.00390625" style="248" customWidth="1"/>
    <col min="3" max="3" width="14.00390625" style="249" customWidth="1"/>
    <col min="4" max="16384" width="9.375" style="2" customWidth="1"/>
  </cols>
  <sheetData>
    <row r="1" spans="1:3" s="1" customFormat="1" ht="16.5" customHeight="1" thickBot="1">
      <c r="A1" s="150"/>
      <c r="B1" s="151"/>
      <c r="C1" s="165" t="s">
        <v>460</v>
      </c>
    </row>
    <row r="2" spans="1:3" s="66" customFormat="1" ht="21" customHeight="1">
      <c r="A2" s="254" t="s">
        <v>52</v>
      </c>
      <c r="B2" s="228" t="s">
        <v>159</v>
      </c>
      <c r="C2" s="230" t="s">
        <v>40</v>
      </c>
    </row>
    <row r="3" spans="1:3" s="66" customFormat="1" ht="16.5" thickBot="1">
      <c r="A3" s="152" t="s">
        <v>155</v>
      </c>
      <c r="B3" s="229" t="s">
        <v>412</v>
      </c>
      <c r="C3" s="231">
        <v>4</v>
      </c>
    </row>
    <row r="4" spans="1:3" s="67" customFormat="1" ht="15.75" customHeight="1" thickBot="1">
      <c r="A4" s="153"/>
      <c r="B4" s="153"/>
      <c r="C4" s="154" t="s">
        <v>41</v>
      </c>
    </row>
    <row r="5" spans="1:3" ht="13.5" thickBot="1">
      <c r="A5" s="255" t="s">
        <v>156</v>
      </c>
      <c r="B5" s="155" t="s">
        <v>42</v>
      </c>
      <c r="C5" s="232" t="s">
        <v>43</v>
      </c>
    </row>
    <row r="6" spans="1:3" s="55" customFormat="1" ht="12.75" customHeight="1" thickBot="1">
      <c r="A6" s="132">
        <v>1</v>
      </c>
      <c r="B6" s="133">
        <v>2</v>
      </c>
      <c r="C6" s="134">
        <v>3</v>
      </c>
    </row>
    <row r="7" spans="1:3" s="55" customFormat="1" ht="15.75" customHeight="1" thickBot="1">
      <c r="A7" s="156"/>
      <c r="B7" s="157" t="s">
        <v>44</v>
      </c>
      <c r="C7" s="233"/>
    </row>
    <row r="8" spans="1:3" s="55" customFormat="1" ht="12" customHeight="1" thickBot="1">
      <c r="A8" s="27" t="s">
        <v>6</v>
      </c>
      <c r="B8" s="19" t="s">
        <v>194</v>
      </c>
      <c r="C8" s="175">
        <f>+C9+C10+C11+C12+C13+C14</f>
        <v>0</v>
      </c>
    </row>
    <row r="9" spans="1:3" s="68" customFormat="1" ht="12" customHeight="1">
      <c r="A9" s="282" t="s">
        <v>71</v>
      </c>
      <c r="B9" s="264" t="s">
        <v>195</v>
      </c>
      <c r="C9" s="178"/>
    </row>
    <row r="10" spans="1:3" s="69" customFormat="1" ht="12" customHeight="1">
      <c r="A10" s="283" t="s">
        <v>72</v>
      </c>
      <c r="B10" s="265" t="s">
        <v>196</v>
      </c>
      <c r="C10" s="177"/>
    </row>
    <row r="11" spans="1:3" s="69" customFormat="1" ht="12" customHeight="1">
      <c r="A11" s="283" t="s">
        <v>73</v>
      </c>
      <c r="B11" s="265" t="s">
        <v>197</v>
      </c>
      <c r="C11" s="177"/>
    </row>
    <row r="12" spans="1:3" s="69" customFormat="1" ht="12" customHeight="1">
      <c r="A12" s="283" t="s">
        <v>74</v>
      </c>
      <c r="B12" s="265" t="s">
        <v>198</v>
      </c>
      <c r="C12" s="177"/>
    </row>
    <row r="13" spans="1:3" s="69" customFormat="1" ht="12" customHeight="1">
      <c r="A13" s="283" t="s">
        <v>108</v>
      </c>
      <c r="B13" s="265" t="s">
        <v>199</v>
      </c>
      <c r="C13" s="295"/>
    </row>
    <row r="14" spans="1:3" s="68" customFormat="1" ht="12" customHeight="1" thickBot="1">
      <c r="A14" s="284" t="s">
        <v>75</v>
      </c>
      <c r="B14" s="266" t="s">
        <v>200</v>
      </c>
      <c r="C14" s="296"/>
    </row>
    <row r="15" spans="1:3" s="68" customFormat="1" ht="12" customHeight="1" thickBot="1">
      <c r="A15" s="27" t="s">
        <v>7</v>
      </c>
      <c r="B15" s="170" t="s">
        <v>201</v>
      </c>
      <c r="C15" s="175">
        <f>+C16+C17+C18+C19+C20</f>
        <v>0</v>
      </c>
    </row>
    <row r="16" spans="1:3" s="68" customFormat="1" ht="12" customHeight="1">
      <c r="A16" s="282" t="s">
        <v>77</v>
      </c>
      <c r="B16" s="264" t="s">
        <v>202</v>
      </c>
      <c r="C16" s="178"/>
    </row>
    <row r="17" spans="1:3" s="68" customFormat="1" ht="12" customHeight="1">
      <c r="A17" s="283" t="s">
        <v>78</v>
      </c>
      <c r="B17" s="265" t="s">
        <v>203</v>
      </c>
      <c r="C17" s="177"/>
    </row>
    <row r="18" spans="1:3" s="68" customFormat="1" ht="12" customHeight="1">
      <c r="A18" s="283" t="s">
        <v>79</v>
      </c>
      <c r="B18" s="265" t="s">
        <v>404</v>
      </c>
      <c r="C18" s="177"/>
    </row>
    <row r="19" spans="1:3" s="68" customFormat="1" ht="12" customHeight="1">
      <c r="A19" s="283" t="s">
        <v>80</v>
      </c>
      <c r="B19" s="265" t="s">
        <v>405</v>
      </c>
      <c r="C19" s="177"/>
    </row>
    <row r="20" spans="1:3" s="68" customFormat="1" ht="12" customHeight="1">
      <c r="A20" s="283" t="s">
        <v>81</v>
      </c>
      <c r="B20" s="265" t="s">
        <v>204</v>
      </c>
      <c r="C20" s="177"/>
    </row>
    <row r="21" spans="1:3" s="69" customFormat="1" ht="12" customHeight="1" thickBot="1">
      <c r="A21" s="284" t="s">
        <v>87</v>
      </c>
      <c r="B21" s="266" t="s">
        <v>205</v>
      </c>
      <c r="C21" s="179"/>
    </row>
    <row r="22" spans="1:3" s="69" customFormat="1" ht="12" customHeight="1" thickBot="1">
      <c r="A22" s="27" t="s">
        <v>8</v>
      </c>
      <c r="B22" s="19" t="s">
        <v>206</v>
      </c>
      <c r="C22" s="175">
        <f>+C23+C24+C25+C26+C27</f>
        <v>0</v>
      </c>
    </row>
    <row r="23" spans="1:3" s="69" customFormat="1" ht="12" customHeight="1">
      <c r="A23" s="282" t="s">
        <v>60</v>
      </c>
      <c r="B23" s="264" t="s">
        <v>207</v>
      </c>
      <c r="C23" s="178"/>
    </row>
    <row r="24" spans="1:3" s="68" customFormat="1" ht="12" customHeight="1">
      <c r="A24" s="283" t="s">
        <v>61</v>
      </c>
      <c r="B24" s="265" t="s">
        <v>208</v>
      </c>
      <c r="C24" s="177"/>
    </row>
    <row r="25" spans="1:3" s="69" customFormat="1" ht="12" customHeight="1">
      <c r="A25" s="283" t="s">
        <v>62</v>
      </c>
      <c r="B25" s="265" t="s">
        <v>406</v>
      </c>
      <c r="C25" s="177"/>
    </row>
    <row r="26" spans="1:3" s="69" customFormat="1" ht="12" customHeight="1">
      <c r="A26" s="283" t="s">
        <v>63</v>
      </c>
      <c r="B26" s="265" t="s">
        <v>407</v>
      </c>
      <c r="C26" s="177"/>
    </row>
    <row r="27" spans="1:3" s="69" customFormat="1" ht="12" customHeight="1">
      <c r="A27" s="283" t="s">
        <v>122</v>
      </c>
      <c r="B27" s="265" t="s">
        <v>209</v>
      </c>
      <c r="C27" s="177"/>
    </row>
    <row r="28" spans="1:3" s="69" customFormat="1" ht="12" customHeight="1" thickBot="1">
      <c r="A28" s="284" t="s">
        <v>123</v>
      </c>
      <c r="B28" s="266" t="s">
        <v>210</v>
      </c>
      <c r="C28" s="179"/>
    </row>
    <row r="29" spans="1:3" s="69" customFormat="1" ht="12" customHeight="1" thickBot="1">
      <c r="A29" s="27" t="s">
        <v>124</v>
      </c>
      <c r="B29" s="19" t="s">
        <v>211</v>
      </c>
      <c r="C29" s="181">
        <f>+C30+C33+C34+C35</f>
        <v>0</v>
      </c>
    </row>
    <row r="30" spans="1:3" s="69" customFormat="1" ht="12" customHeight="1">
      <c r="A30" s="282" t="s">
        <v>212</v>
      </c>
      <c r="B30" s="264" t="s">
        <v>218</v>
      </c>
      <c r="C30" s="259">
        <f>+C31+C32</f>
        <v>0</v>
      </c>
    </row>
    <row r="31" spans="1:3" s="69" customFormat="1" ht="12" customHeight="1">
      <c r="A31" s="283" t="s">
        <v>213</v>
      </c>
      <c r="B31" s="265" t="s">
        <v>219</v>
      </c>
      <c r="C31" s="177"/>
    </row>
    <row r="32" spans="1:3" s="69" customFormat="1" ht="12" customHeight="1">
      <c r="A32" s="283" t="s">
        <v>214</v>
      </c>
      <c r="B32" s="265" t="s">
        <v>220</v>
      </c>
      <c r="C32" s="177"/>
    </row>
    <row r="33" spans="1:3" s="69" customFormat="1" ht="12" customHeight="1">
      <c r="A33" s="283" t="s">
        <v>215</v>
      </c>
      <c r="B33" s="265" t="s">
        <v>221</v>
      </c>
      <c r="C33" s="177"/>
    </row>
    <row r="34" spans="1:3" s="69" customFormat="1" ht="12" customHeight="1">
      <c r="A34" s="283" t="s">
        <v>216</v>
      </c>
      <c r="B34" s="265" t="s">
        <v>222</v>
      </c>
      <c r="C34" s="177"/>
    </row>
    <row r="35" spans="1:3" s="69" customFormat="1" ht="12" customHeight="1" thickBot="1">
      <c r="A35" s="284" t="s">
        <v>217</v>
      </c>
      <c r="B35" s="266" t="s">
        <v>223</v>
      </c>
      <c r="C35" s="179"/>
    </row>
    <row r="36" spans="1:3" s="69" customFormat="1" ht="12" customHeight="1" thickBot="1">
      <c r="A36" s="27" t="s">
        <v>10</v>
      </c>
      <c r="B36" s="19" t="s">
        <v>224</v>
      </c>
      <c r="C36" s="175">
        <f>SUM(C37:C46)</f>
        <v>0</v>
      </c>
    </row>
    <row r="37" spans="1:3" s="69" customFormat="1" ht="12" customHeight="1">
      <c r="A37" s="282" t="s">
        <v>64</v>
      </c>
      <c r="B37" s="264" t="s">
        <v>227</v>
      </c>
      <c r="C37" s="178"/>
    </row>
    <row r="38" spans="1:3" s="69" customFormat="1" ht="12" customHeight="1">
      <c r="A38" s="283" t="s">
        <v>65</v>
      </c>
      <c r="B38" s="265" t="s">
        <v>228</v>
      </c>
      <c r="C38" s="177"/>
    </row>
    <row r="39" spans="1:3" s="69" customFormat="1" ht="12" customHeight="1">
      <c r="A39" s="283" t="s">
        <v>66</v>
      </c>
      <c r="B39" s="265" t="s">
        <v>229</v>
      </c>
      <c r="C39" s="177"/>
    </row>
    <row r="40" spans="1:3" s="69" customFormat="1" ht="12" customHeight="1">
      <c r="A40" s="283" t="s">
        <v>126</v>
      </c>
      <c r="B40" s="265" t="s">
        <v>230</v>
      </c>
      <c r="C40" s="177"/>
    </row>
    <row r="41" spans="1:3" s="69" customFormat="1" ht="12" customHeight="1">
      <c r="A41" s="283" t="s">
        <v>127</v>
      </c>
      <c r="B41" s="265" t="s">
        <v>231</v>
      </c>
      <c r="C41" s="177"/>
    </row>
    <row r="42" spans="1:3" s="69" customFormat="1" ht="12" customHeight="1">
      <c r="A42" s="283" t="s">
        <v>128</v>
      </c>
      <c r="B42" s="265" t="s">
        <v>232</v>
      </c>
      <c r="C42" s="177"/>
    </row>
    <row r="43" spans="1:3" s="69" customFormat="1" ht="12" customHeight="1">
      <c r="A43" s="283" t="s">
        <v>129</v>
      </c>
      <c r="B43" s="265" t="s">
        <v>233</v>
      </c>
      <c r="C43" s="177"/>
    </row>
    <row r="44" spans="1:3" s="69" customFormat="1" ht="12" customHeight="1">
      <c r="A44" s="283" t="s">
        <v>130</v>
      </c>
      <c r="B44" s="265" t="s">
        <v>234</v>
      </c>
      <c r="C44" s="177"/>
    </row>
    <row r="45" spans="1:3" s="69" customFormat="1" ht="12" customHeight="1">
      <c r="A45" s="283" t="s">
        <v>225</v>
      </c>
      <c r="B45" s="265" t="s">
        <v>235</v>
      </c>
      <c r="C45" s="180"/>
    </row>
    <row r="46" spans="1:3" s="69" customFormat="1" ht="12" customHeight="1" thickBot="1">
      <c r="A46" s="284" t="s">
        <v>226</v>
      </c>
      <c r="B46" s="266" t="s">
        <v>236</v>
      </c>
      <c r="C46" s="253"/>
    </row>
    <row r="47" spans="1:3" s="69" customFormat="1" ht="12" customHeight="1" thickBot="1">
      <c r="A47" s="27" t="s">
        <v>11</v>
      </c>
      <c r="B47" s="19" t="s">
        <v>237</v>
      </c>
      <c r="C47" s="175">
        <f>SUM(C48:C52)</f>
        <v>0</v>
      </c>
    </row>
    <row r="48" spans="1:3" s="69" customFormat="1" ht="12" customHeight="1">
      <c r="A48" s="282" t="s">
        <v>67</v>
      </c>
      <c r="B48" s="264" t="s">
        <v>241</v>
      </c>
      <c r="C48" s="297"/>
    </row>
    <row r="49" spans="1:3" s="69" customFormat="1" ht="12" customHeight="1">
      <c r="A49" s="283" t="s">
        <v>68</v>
      </c>
      <c r="B49" s="265" t="s">
        <v>242</v>
      </c>
      <c r="C49" s="180"/>
    </row>
    <row r="50" spans="1:3" s="69" customFormat="1" ht="12" customHeight="1">
      <c r="A50" s="283" t="s">
        <v>238</v>
      </c>
      <c r="B50" s="265" t="s">
        <v>243</v>
      </c>
      <c r="C50" s="180"/>
    </row>
    <row r="51" spans="1:3" s="69" customFormat="1" ht="12" customHeight="1">
      <c r="A51" s="283" t="s">
        <v>239</v>
      </c>
      <c r="B51" s="265" t="s">
        <v>244</v>
      </c>
      <c r="C51" s="180"/>
    </row>
    <row r="52" spans="1:3" s="69" customFormat="1" ht="12" customHeight="1" thickBot="1">
      <c r="A52" s="284" t="s">
        <v>240</v>
      </c>
      <c r="B52" s="266" t="s">
        <v>245</v>
      </c>
      <c r="C52" s="253"/>
    </row>
    <row r="53" spans="1:3" s="69" customFormat="1" ht="12" customHeight="1" thickBot="1">
      <c r="A53" s="27" t="s">
        <v>131</v>
      </c>
      <c r="B53" s="19" t="s">
        <v>246</v>
      </c>
      <c r="C53" s="175">
        <f>SUM(C54:C56)</f>
        <v>0</v>
      </c>
    </row>
    <row r="54" spans="1:3" s="69" customFormat="1" ht="12" customHeight="1">
      <c r="A54" s="282" t="s">
        <v>69</v>
      </c>
      <c r="B54" s="264" t="s">
        <v>247</v>
      </c>
      <c r="C54" s="178"/>
    </row>
    <row r="55" spans="1:3" s="69" customFormat="1" ht="12" customHeight="1">
      <c r="A55" s="283" t="s">
        <v>70</v>
      </c>
      <c r="B55" s="265" t="s">
        <v>408</v>
      </c>
      <c r="C55" s="177"/>
    </row>
    <row r="56" spans="1:3" s="69" customFormat="1" ht="12" customHeight="1">
      <c r="A56" s="283" t="s">
        <v>251</v>
      </c>
      <c r="B56" s="265" t="s">
        <v>249</v>
      </c>
      <c r="C56" s="177"/>
    </row>
    <row r="57" spans="1:3" s="69" customFormat="1" ht="12" customHeight="1" thickBot="1">
      <c r="A57" s="284" t="s">
        <v>252</v>
      </c>
      <c r="B57" s="266" t="s">
        <v>250</v>
      </c>
      <c r="C57" s="179"/>
    </row>
    <row r="58" spans="1:3" s="69" customFormat="1" ht="12" customHeight="1" thickBot="1">
      <c r="A58" s="27" t="s">
        <v>13</v>
      </c>
      <c r="B58" s="170" t="s">
        <v>253</v>
      </c>
      <c r="C58" s="175">
        <f>SUM(C59:C61)</f>
        <v>0</v>
      </c>
    </row>
    <row r="59" spans="1:3" s="69" customFormat="1" ht="12" customHeight="1">
      <c r="A59" s="282" t="s">
        <v>132</v>
      </c>
      <c r="B59" s="264" t="s">
        <v>255</v>
      </c>
      <c r="C59" s="180"/>
    </row>
    <row r="60" spans="1:3" s="69" customFormat="1" ht="12" customHeight="1">
      <c r="A60" s="283" t="s">
        <v>133</v>
      </c>
      <c r="B60" s="265" t="s">
        <v>409</v>
      </c>
      <c r="C60" s="180"/>
    </row>
    <row r="61" spans="1:3" s="69" customFormat="1" ht="12" customHeight="1">
      <c r="A61" s="283" t="s">
        <v>165</v>
      </c>
      <c r="B61" s="265" t="s">
        <v>256</v>
      </c>
      <c r="C61" s="180"/>
    </row>
    <row r="62" spans="1:3" s="69" customFormat="1" ht="12" customHeight="1" thickBot="1">
      <c r="A62" s="284" t="s">
        <v>254</v>
      </c>
      <c r="B62" s="266" t="s">
        <v>257</v>
      </c>
      <c r="C62" s="180"/>
    </row>
    <row r="63" spans="1:3" s="69" customFormat="1" ht="12" customHeight="1" thickBot="1">
      <c r="A63" s="27" t="s">
        <v>14</v>
      </c>
      <c r="B63" s="19" t="s">
        <v>258</v>
      </c>
      <c r="C63" s="181">
        <f>+C8+C15+C22+C29+C36+C47+C53+C58</f>
        <v>0</v>
      </c>
    </row>
    <row r="64" spans="1:3" s="69" customFormat="1" ht="12" customHeight="1" thickBot="1">
      <c r="A64" s="285" t="s">
        <v>398</v>
      </c>
      <c r="B64" s="170" t="s">
        <v>260</v>
      </c>
      <c r="C64" s="175">
        <f>SUM(C65:C67)</f>
        <v>0</v>
      </c>
    </row>
    <row r="65" spans="1:3" s="69" customFormat="1" ht="12" customHeight="1">
      <c r="A65" s="282" t="s">
        <v>293</v>
      </c>
      <c r="B65" s="264" t="s">
        <v>261</v>
      </c>
      <c r="C65" s="180"/>
    </row>
    <row r="66" spans="1:3" s="69" customFormat="1" ht="12" customHeight="1">
      <c r="A66" s="283" t="s">
        <v>302</v>
      </c>
      <c r="B66" s="265" t="s">
        <v>262</v>
      </c>
      <c r="C66" s="180"/>
    </row>
    <row r="67" spans="1:3" s="69" customFormat="1" ht="12" customHeight="1" thickBot="1">
      <c r="A67" s="284" t="s">
        <v>303</v>
      </c>
      <c r="B67" s="268" t="s">
        <v>263</v>
      </c>
      <c r="C67" s="180"/>
    </row>
    <row r="68" spans="1:3" s="69" customFormat="1" ht="12" customHeight="1" thickBot="1">
      <c r="A68" s="285" t="s">
        <v>264</v>
      </c>
      <c r="B68" s="170" t="s">
        <v>265</v>
      </c>
      <c r="C68" s="175">
        <f>SUM(C69:C72)</f>
        <v>0</v>
      </c>
    </row>
    <row r="69" spans="1:3" s="69" customFormat="1" ht="12" customHeight="1">
      <c r="A69" s="282" t="s">
        <v>109</v>
      </c>
      <c r="B69" s="264" t="s">
        <v>266</v>
      </c>
      <c r="C69" s="180"/>
    </row>
    <row r="70" spans="1:3" s="69" customFormat="1" ht="12" customHeight="1">
      <c r="A70" s="283" t="s">
        <v>110</v>
      </c>
      <c r="B70" s="265" t="s">
        <v>267</v>
      </c>
      <c r="C70" s="180"/>
    </row>
    <row r="71" spans="1:3" s="69" customFormat="1" ht="12" customHeight="1">
      <c r="A71" s="283" t="s">
        <v>294</v>
      </c>
      <c r="B71" s="265" t="s">
        <v>268</v>
      </c>
      <c r="C71" s="180"/>
    </row>
    <row r="72" spans="1:3" s="69" customFormat="1" ht="12" customHeight="1" thickBot="1">
      <c r="A72" s="284" t="s">
        <v>295</v>
      </c>
      <c r="B72" s="266" t="s">
        <v>269</v>
      </c>
      <c r="C72" s="180"/>
    </row>
    <row r="73" spans="1:3" s="69" customFormat="1" ht="12" customHeight="1" thickBot="1">
      <c r="A73" s="285" t="s">
        <v>270</v>
      </c>
      <c r="B73" s="170" t="s">
        <v>271</v>
      </c>
      <c r="C73" s="175">
        <f>SUM(C74:C75)</f>
        <v>0</v>
      </c>
    </row>
    <row r="74" spans="1:3" s="69" customFormat="1" ht="12" customHeight="1">
      <c r="A74" s="282" t="s">
        <v>296</v>
      </c>
      <c r="B74" s="264" t="s">
        <v>272</v>
      </c>
      <c r="C74" s="180"/>
    </row>
    <row r="75" spans="1:3" s="69" customFormat="1" ht="12" customHeight="1" thickBot="1">
      <c r="A75" s="284" t="s">
        <v>297</v>
      </c>
      <c r="B75" s="266" t="s">
        <v>273</v>
      </c>
      <c r="C75" s="180"/>
    </row>
    <row r="76" spans="1:3" s="68" customFormat="1" ht="12" customHeight="1" thickBot="1">
      <c r="A76" s="285" t="s">
        <v>274</v>
      </c>
      <c r="B76" s="170" t="s">
        <v>275</v>
      </c>
      <c r="C76" s="175">
        <f>SUM(C77:C79)</f>
        <v>0</v>
      </c>
    </row>
    <row r="77" spans="1:3" s="69" customFormat="1" ht="12" customHeight="1">
      <c r="A77" s="282" t="s">
        <v>298</v>
      </c>
      <c r="B77" s="264" t="s">
        <v>276</v>
      </c>
      <c r="C77" s="180"/>
    </row>
    <row r="78" spans="1:3" s="69" customFormat="1" ht="12" customHeight="1">
      <c r="A78" s="283" t="s">
        <v>299</v>
      </c>
      <c r="B78" s="265" t="s">
        <v>277</v>
      </c>
      <c r="C78" s="180"/>
    </row>
    <row r="79" spans="1:3" s="69" customFormat="1" ht="12" customHeight="1" thickBot="1">
      <c r="A79" s="284" t="s">
        <v>300</v>
      </c>
      <c r="B79" s="266" t="s">
        <v>278</v>
      </c>
      <c r="C79" s="180"/>
    </row>
    <row r="80" spans="1:3" s="69" customFormat="1" ht="12" customHeight="1" thickBot="1">
      <c r="A80" s="285" t="s">
        <v>279</v>
      </c>
      <c r="B80" s="170" t="s">
        <v>301</v>
      </c>
      <c r="C80" s="175">
        <f>SUM(C81:C84)</f>
        <v>0</v>
      </c>
    </row>
    <row r="81" spans="1:3" s="69" customFormat="1" ht="12" customHeight="1">
      <c r="A81" s="286" t="s">
        <v>280</v>
      </c>
      <c r="B81" s="264" t="s">
        <v>281</v>
      </c>
      <c r="C81" s="180"/>
    </row>
    <row r="82" spans="1:3" s="69" customFormat="1" ht="12" customHeight="1">
      <c r="A82" s="287" t="s">
        <v>282</v>
      </c>
      <c r="B82" s="265" t="s">
        <v>283</v>
      </c>
      <c r="C82" s="180"/>
    </row>
    <row r="83" spans="1:3" s="69" customFormat="1" ht="12" customHeight="1">
      <c r="A83" s="287" t="s">
        <v>284</v>
      </c>
      <c r="B83" s="265" t="s">
        <v>285</v>
      </c>
      <c r="C83" s="180"/>
    </row>
    <row r="84" spans="1:3" s="68" customFormat="1" ht="12" customHeight="1" thickBot="1">
      <c r="A84" s="288" t="s">
        <v>286</v>
      </c>
      <c r="B84" s="266" t="s">
        <v>287</v>
      </c>
      <c r="C84" s="180"/>
    </row>
    <row r="85" spans="1:3" s="68" customFormat="1" ht="12" customHeight="1" thickBot="1">
      <c r="A85" s="285" t="s">
        <v>288</v>
      </c>
      <c r="B85" s="170" t="s">
        <v>289</v>
      </c>
      <c r="C85" s="298"/>
    </row>
    <row r="86" spans="1:3" s="68" customFormat="1" ht="12" customHeight="1" thickBot="1">
      <c r="A86" s="285" t="s">
        <v>290</v>
      </c>
      <c r="B86" s="272" t="s">
        <v>291</v>
      </c>
      <c r="C86" s="181">
        <f>+C64+C68+C73+C76+C80+C85</f>
        <v>0</v>
      </c>
    </row>
    <row r="87" spans="1:3" s="68" customFormat="1" ht="12" customHeight="1" thickBot="1">
      <c r="A87" s="289" t="s">
        <v>304</v>
      </c>
      <c r="B87" s="274" t="s">
        <v>403</v>
      </c>
      <c r="C87" s="181">
        <f>+C63+C86</f>
        <v>0</v>
      </c>
    </row>
    <row r="88" spans="1:3" s="69" customFormat="1" ht="15" customHeight="1">
      <c r="A88" s="158"/>
      <c r="B88" s="159"/>
      <c r="C88" s="235"/>
    </row>
    <row r="89" spans="1:3" ht="13.5" thickBot="1">
      <c r="A89" s="290"/>
      <c r="B89" s="160"/>
      <c r="C89" s="236"/>
    </row>
    <row r="90" spans="1:3" s="55" customFormat="1" ht="16.5" customHeight="1" thickBot="1">
      <c r="A90" s="161"/>
      <c r="B90" s="162" t="s">
        <v>46</v>
      </c>
      <c r="C90" s="237"/>
    </row>
    <row r="91" spans="1:3" s="70" customFormat="1" ht="12" customHeight="1" thickBot="1">
      <c r="A91" s="256" t="s">
        <v>6</v>
      </c>
      <c r="B91" s="26" t="s">
        <v>307</v>
      </c>
      <c r="C91" s="174">
        <f>SUM(C92:C96)</f>
        <v>0</v>
      </c>
    </row>
    <row r="92" spans="1:3" ht="12" customHeight="1">
      <c r="A92" s="291" t="s">
        <v>71</v>
      </c>
      <c r="B92" s="8" t="s">
        <v>36</v>
      </c>
      <c r="C92" s="176"/>
    </row>
    <row r="93" spans="1:3" ht="12" customHeight="1">
      <c r="A93" s="283" t="s">
        <v>72</v>
      </c>
      <c r="B93" s="6" t="s">
        <v>134</v>
      </c>
      <c r="C93" s="177"/>
    </row>
    <row r="94" spans="1:3" ht="12" customHeight="1">
      <c r="A94" s="283" t="s">
        <v>73</v>
      </c>
      <c r="B94" s="6" t="s">
        <v>100</v>
      </c>
      <c r="C94" s="179"/>
    </row>
    <row r="95" spans="1:3" ht="12" customHeight="1">
      <c r="A95" s="283" t="s">
        <v>74</v>
      </c>
      <c r="B95" s="9" t="s">
        <v>135</v>
      </c>
      <c r="C95" s="179"/>
    </row>
    <row r="96" spans="1:3" ht="12" customHeight="1">
      <c r="A96" s="283" t="s">
        <v>82</v>
      </c>
      <c r="B96" s="17" t="s">
        <v>136</v>
      </c>
      <c r="C96" s="179"/>
    </row>
    <row r="97" spans="1:3" ht="12" customHeight="1">
      <c r="A97" s="283" t="s">
        <v>75</v>
      </c>
      <c r="B97" s="6" t="s">
        <v>308</v>
      </c>
      <c r="C97" s="179"/>
    </row>
    <row r="98" spans="1:3" ht="12" customHeight="1">
      <c r="A98" s="283" t="s">
        <v>76</v>
      </c>
      <c r="B98" s="87" t="s">
        <v>309</v>
      </c>
      <c r="C98" s="179"/>
    </row>
    <row r="99" spans="1:3" ht="12" customHeight="1">
      <c r="A99" s="283" t="s">
        <v>83</v>
      </c>
      <c r="B99" s="88" t="s">
        <v>310</v>
      </c>
      <c r="C99" s="179"/>
    </row>
    <row r="100" spans="1:3" ht="12" customHeight="1">
      <c r="A100" s="283" t="s">
        <v>84</v>
      </c>
      <c r="B100" s="88" t="s">
        <v>311</v>
      </c>
      <c r="C100" s="179"/>
    </row>
    <row r="101" spans="1:3" ht="12" customHeight="1">
      <c r="A101" s="283" t="s">
        <v>85</v>
      </c>
      <c r="B101" s="87" t="s">
        <v>312</v>
      </c>
      <c r="C101" s="179"/>
    </row>
    <row r="102" spans="1:3" ht="12" customHeight="1">
      <c r="A102" s="283" t="s">
        <v>86</v>
      </c>
      <c r="B102" s="87" t="s">
        <v>313</v>
      </c>
      <c r="C102" s="179"/>
    </row>
    <row r="103" spans="1:3" ht="12" customHeight="1">
      <c r="A103" s="283" t="s">
        <v>88</v>
      </c>
      <c r="B103" s="88" t="s">
        <v>314</v>
      </c>
      <c r="C103" s="179"/>
    </row>
    <row r="104" spans="1:3" ht="12" customHeight="1">
      <c r="A104" s="292" t="s">
        <v>137</v>
      </c>
      <c r="B104" s="89" t="s">
        <v>315</v>
      </c>
      <c r="C104" s="179"/>
    </row>
    <row r="105" spans="1:3" ht="12" customHeight="1">
      <c r="A105" s="283" t="s">
        <v>305</v>
      </c>
      <c r="B105" s="89" t="s">
        <v>316</v>
      </c>
      <c r="C105" s="179"/>
    </row>
    <row r="106" spans="1:3" ht="12" customHeight="1" thickBot="1">
      <c r="A106" s="293" t="s">
        <v>306</v>
      </c>
      <c r="B106" s="90" t="s">
        <v>317</v>
      </c>
      <c r="C106" s="183"/>
    </row>
    <row r="107" spans="1:3" ht="12" customHeight="1" thickBot="1">
      <c r="A107" s="27" t="s">
        <v>7</v>
      </c>
      <c r="B107" s="25" t="s">
        <v>318</v>
      </c>
      <c r="C107" s="175">
        <f>+C108+C110+C112</f>
        <v>0</v>
      </c>
    </row>
    <row r="108" spans="1:3" ht="12" customHeight="1">
      <c r="A108" s="282" t="s">
        <v>77</v>
      </c>
      <c r="B108" s="6" t="s">
        <v>163</v>
      </c>
      <c r="C108" s="178"/>
    </row>
    <row r="109" spans="1:3" ht="12" customHeight="1">
      <c r="A109" s="282" t="s">
        <v>78</v>
      </c>
      <c r="B109" s="10" t="s">
        <v>322</v>
      </c>
      <c r="C109" s="178"/>
    </row>
    <row r="110" spans="1:3" ht="12" customHeight="1">
      <c r="A110" s="282" t="s">
        <v>79</v>
      </c>
      <c r="B110" s="10" t="s">
        <v>138</v>
      </c>
      <c r="C110" s="177"/>
    </row>
    <row r="111" spans="1:3" ht="12" customHeight="1">
      <c r="A111" s="282" t="s">
        <v>80</v>
      </c>
      <c r="B111" s="10" t="s">
        <v>323</v>
      </c>
      <c r="C111" s="167"/>
    </row>
    <row r="112" spans="1:3" ht="12" customHeight="1">
      <c r="A112" s="282" t="s">
        <v>81</v>
      </c>
      <c r="B112" s="172" t="s">
        <v>166</v>
      </c>
      <c r="C112" s="167"/>
    </row>
    <row r="113" spans="1:3" ht="12" customHeight="1">
      <c r="A113" s="282" t="s">
        <v>87</v>
      </c>
      <c r="B113" s="171" t="s">
        <v>410</v>
      </c>
      <c r="C113" s="167"/>
    </row>
    <row r="114" spans="1:3" ht="12" customHeight="1">
      <c r="A114" s="282" t="s">
        <v>89</v>
      </c>
      <c r="B114" s="260" t="s">
        <v>328</v>
      </c>
      <c r="C114" s="167"/>
    </row>
    <row r="115" spans="1:3" ht="12" customHeight="1">
      <c r="A115" s="282" t="s">
        <v>139</v>
      </c>
      <c r="B115" s="88" t="s">
        <v>311</v>
      </c>
      <c r="C115" s="167"/>
    </row>
    <row r="116" spans="1:3" ht="12" customHeight="1">
      <c r="A116" s="282" t="s">
        <v>140</v>
      </c>
      <c r="B116" s="88" t="s">
        <v>327</v>
      </c>
      <c r="C116" s="167"/>
    </row>
    <row r="117" spans="1:3" ht="12" customHeight="1">
      <c r="A117" s="282" t="s">
        <v>141</v>
      </c>
      <c r="B117" s="88" t="s">
        <v>326</v>
      </c>
      <c r="C117" s="167"/>
    </row>
    <row r="118" spans="1:3" ht="12" customHeight="1">
      <c r="A118" s="282" t="s">
        <v>319</v>
      </c>
      <c r="B118" s="88" t="s">
        <v>314</v>
      </c>
      <c r="C118" s="167"/>
    </row>
    <row r="119" spans="1:3" ht="12" customHeight="1">
      <c r="A119" s="282" t="s">
        <v>320</v>
      </c>
      <c r="B119" s="88" t="s">
        <v>325</v>
      </c>
      <c r="C119" s="167"/>
    </row>
    <row r="120" spans="1:3" ht="12" customHeight="1" thickBot="1">
      <c r="A120" s="292" t="s">
        <v>321</v>
      </c>
      <c r="B120" s="88" t="s">
        <v>324</v>
      </c>
      <c r="C120" s="168"/>
    </row>
    <row r="121" spans="1:3" ht="12" customHeight="1" thickBot="1">
      <c r="A121" s="27" t="s">
        <v>8</v>
      </c>
      <c r="B121" s="75" t="s">
        <v>329</v>
      </c>
      <c r="C121" s="175">
        <f>+C122+C123</f>
        <v>0</v>
      </c>
    </row>
    <row r="122" spans="1:3" ht="12" customHeight="1">
      <c r="A122" s="282" t="s">
        <v>60</v>
      </c>
      <c r="B122" s="7" t="s">
        <v>47</v>
      </c>
      <c r="C122" s="178"/>
    </row>
    <row r="123" spans="1:3" ht="12" customHeight="1" thickBot="1">
      <c r="A123" s="284" t="s">
        <v>61</v>
      </c>
      <c r="B123" s="10" t="s">
        <v>48</v>
      </c>
      <c r="C123" s="179"/>
    </row>
    <row r="124" spans="1:3" ht="12" customHeight="1" thickBot="1">
      <c r="A124" s="27" t="s">
        <v>9</v>
      </c>
      <c r="B124" s="75" t="s">
        <v>330</v>
      </c>
      <c r="C124" s="175">
        <f>+C91+C107+C121</f>
        <v>0</v>
      </c>
    </row>
    <row r="125" spans="1:3" ht="12" customHeight="1" thickBot="1">
      <c r="A125" s="27" t="s">
        <v>10</v>
      </c>
      <c r="B125" s="75" t="s">
        <v>331</v>
      </c>
      <c r="C125" s="175">
        <f>+C126+C127+C128</f>
        <v>0</v>
      </c>
    </row>
    <row r="126" spans="1:3" s="70" customFormat="1" ht="12" customHeight="1">
      <c r="A126" s="282" t="s">
        <v>64</v>
      </c>
      <c r="B126" s="7" t="s">
        <v>332</v>
      </c>
      <c r="C126" s="167"/>
    </row>
    <row r="127" spans="1:3" ht="12" customHeight="1">
      <c r="A127" s="282" t="s">
        <v>65</v>
      </c>
      <c r="B127" s="7" t="s">
        <v>333</v>
      </c>
      <c r="C127" s="167"/>
    </row>
    <row r="128" spans="1:3" ht="12" customHeight="1" thickBot="1">
      <c r="A128" s="292" t="s">
        <v>66</v>
      </c>
      <c r="B128" s="5" t="s">
        <v>334</v>
      </c>
      <c r="C128" s="167"/>
    </row>
    <row r="129" spans="1:3" ht="12" customHeight="1" thickBot="1">
      <c r="A129" s="27" t="s">
        <v>11</v>
      </c>
      <c r="B129" s="75" t="s">
        <v>397</v>
      </c>
      <c r="C129" s="175">
        <f>+C130+C131+C132+C133</f>
        <v>0</v>
      </c>
    </row>
    <row r="130" spans="1:3" ht="12" customHeight="1">
      <c r="A130" s="282" t="s">
        <v>67</v>
      </c>
      <c r="B130" s="7" t="s">
        <v>335</v>
      </c>
      <c r="C130" s="167"/>
    </row>
    <row r="131" spans="1:3" ht="12" customHeight="1">
      <c r="A131" s="282" t="s">
        <v>68</v>
      </c>
      <c r="B131" s="7" t="s">
        <v>336</v>
      </c>
      <c r="C131" s="167"/>
    </row>
    <row r="132" spans="1:3" ht="12" customHeight="1">
      <c r="A132" s="282" t="s">
        <v>238</v>
      </c>
      <c r="B132" s="7" t="s">
        <v>337</v>
      </c>
      <c r="C132" s="167"/>
    </row>
    <row r="133" spans="1:3" s="70" customFormat="1" ht="12" customHeight="1" thickBot="1">
      <c r="A133" s="292" t="s">
        <v>239</v>
      </c>
      <c r="B133" s="5" t="s">
        <v>338</v>
      </c>
      <c r="C133" s="167"/>
    </row>
    <row r="134" spans="1:11" ht="12" customHeight="1" thickBot="1">
      <c r="A134" s="27" t="s">
        <v>12</v>
      </c>
      <c r="B134" s="75" t="s">
        <v>339</v>
      </c>
      <c r="C134" s="181">
        <f>+C135+C136+C137+C138</f>
        <v>0</v>
      </c>
      <c r="K134" s="166"/>
    </row>
    <row r="135" spans="1:3" ht="12.75">
      <c r="A135" s="282" t="s">
        <v>69</v>
      </c>
      <c r="B135" s="7" t="s">
        <v>340</v>
      </c>
      <c r="C135" s="167"/>
    </row>
    <row r="136" spans="1:3" ht="12" customHeight="1">
      <c r="A136" s="282" t="s">
        <v>70</v>
      </c>
      <c r="B136" s="7" t="s">
        <v>350</v>
      </c>
      <c r="C136" s="167"/>
    </row>
    <row r="137" spans="1:3" s="70" customFormat="1" ht="12" customHeight="1">
      <c r="A137" s="282" t="s">
        <v>251</v>
      </c>
      <c r="B137" s="7" t="s">
        <v>341</v>
      </c>
      <c r="C137" s="167"/>
    </row>
    <row r="138" spans="1:3" s="70" customFormat="1" ht="12" customHeight="1" thickBot="1">
      <c r="A138" s="292" t="s">
        <v>252</v>
      </c>
      <c r="B138" s="5" t="s">
        <v>342</v>
      </c>
      <c r="C138" s="167"/>
    </row>
    <row r="139" spans="1:3" s="70" customFormat="1" ht="12" customHeight="1" thickBot="1">
      <c r="A139" s="27" t="s">
        <v>13</v>
      </c>
      <c r="B139" s="75" t="s">
        <v>343</v>
      </c>
      <c r="C139" s="184">
        <f>+C140+C141+C142+C143</f>
        <v>0</v>
      </c>
    </row>
    <row r="140" spans="1:3" s="70" customFormat="1" ht="12" customHeight="1">
      <c r="A140" s="282" t="s">
        <v>132</v>
      </c>
      <c r="B140" s="7" t="s">
        <v>344</v>
      </c>
      <c r="C140" s="167"/>
    </row>
    <row r="141" spans="1:3" s="70" customFormat="1" ht="12" customHeight="1">
      <c r="A141" s="282" t="s">
        <v>133</v>
      </c>
      <c r="B141" s="7" t="s">
        <v>345</v>
      </c>
      <c r="C141" s="167"/>
    </row>
    <row r="142" spans="1:3" s="70" customFormat="1" ht="12" customHeight="1">
      <c r="A142" s="282" t="s">
        <v>165</v>
      </c>
      <c r="B142" s="7" t="s">
        <v>346</v>
      </c>
      <c r="C142" s="167"/>
    </row>
    <row r="143" spans="1:3" ht="12.75" customHeight="1" thickBot="1">
      <c r="A143" s="282" t="s">
        <v>254</v>
      </c>
      <c r="B143" s="7" t="s">
        <v>347</v>
      </c>
      <c r="C143" s="167"/>
    </row>
    <row r="144" spans="1:3" ht="12" customHeight="1" thickBot="1">
      <c r="A144" s="27" t="s">
        <v>14</v>
      </c>
      <c r="B144" s="75" t="s">
        <v>348</v>
      </c>
      <c r="C144" s="276">
        <f>+C125+C129+C134+C139</f>
        <v>0</v>
      </c>
    </row>
    <row r="145" spans="1:3" ht="15" customHeight="1" thickBot="1">
      <c r="A145" s="294" t="s">
        <v>15</v>
      </c>
      <c r="B145" s="238" t="s">
        <v>349</v>
      </c>
      <c r="C145" s="276">
        <f>+C124+C144</f>
        <v>0</v>
      </c>
    </row>
    <row r="146" spans="1:3" ht="13.5" thickBot="1">
      <c r="A146" s="244"/>
      <c r="B146" s="245"/>
      <c r="C146" s="246"/>
    </row>
    <row r="147" spans="1:3" ht="15" customHeight="1" thickBot="1">
      <c r="A147" s="163" t="s">
        <v>157</v>
      </c>
      <c r="B147" s="164"/>
      <c r="C147" s="73"/>
    </row>
    <row r="148" spans="1:3" ht="14.25" customHeight="1" thickBot="1">
      <c r="A148" s="163" t="s">
        <v>158</v>
      </c>
      <c r="B148" s="164"/>
      <c r="C14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7.625" style="0" customWidth="1"/>
    <col min="2" max="2" width="19.00390625" style="0" customWidth="1"/>
    <col min="3" max="3" width="16.00390625" style="0" customWidth="1"/>
    <col min="4" max="4" width="17.125" style="0" customWidth="1"/>
    <col min="5" max="5" width="16.125" style="0" customWidth="1"/>
    <col min="6" max="6" width="18.00390625" style="0" customWidth="1"/>
  </cols>
  <sheetData>
    <row r="1" spans="1:6" ht="14.25">
      <c r="A1" s="490" t="s">
        <v>434</v>
      </c>
      <c r="B1" s="490"/>
      <c r="C1" s="490"/>
      <c r="D1" s="490"/>
      <c r="E1" s="490"/>
      <c r="F1" s="490"/>
    </row>
    <row r="2" spans="1:6" ht="15.75" thickBot="1">
      <c r="A2" s="313"/>
      <c r="B2" s="313"/>
      <c r="C2" s="313"/>
      <c r="D2" s="313"/>
      <c r="E2" s="313"/>
      <c r="F2" s="314" t="s">
        <v>91</v>
      </c>
    </row>
    <row r="3" spans="1:6" ht="12.75">
      <c r="A3" s="491" t="s">
        <v>149</v>
      </c>
      <c r="B3" s="494" t="s">
        <v>4</v>
      </c>
      <c r="C3" s="497" t="s">
        <v>435</v>
      </c>
      <c r="D3" s="498"/>
      <c r="E3" s="498"/>
      <c r="F3" s="501" t="s">
        <v>436</v>
      </c>
    </row>
    <row r="4" spans="1:6" ht="12.75">
      <c r="A4" s="492"/>
      <c r="B4" s="495"/>
      <c r="C4" s="499"/>
      <c r="D4" s="500"/>
      <c r="E4" s="500"/>
      <c r="F4" s="502"/>
    </row>
    <row r="5" spans="1:6" ht="33.75" customHeight="1" thickBot="1">
      <c r="A5" s="493"/>
      <c r="B5" s="496"/>
      <c r="C5" s="315" t="s">
        <v>185</v>
      </c>
      <c r="D5" s="315" t="s">
        <v>186</v>
      </c>
      <c r="E5" s="315" t="s">
        <v>393</v>
      </c>
      <c r="F5" s="503"/>
    </row>
    <row r="6" spans="1:6" ht="12.75">
      <c r="A6" s="316">
        <v>1</v>
      </c>
      <c r="B6" s="317">
        <v>2</v>
      </c>
      <c r="C6" s="317">
        <v>3</v>
      </c>
      <c r="D6" s="317">
        <v>4</v>
      </c>
      <c r="E6" s="317">
        <v>5</v>
      </c>
      <c r="F6" s="318">
        <v>7</v>
      </c>
    </row>
    <row r="7" spans="1:6" ht="12" customHeight="1">
      <c r="A7" s="319" t="s">
        <v>45</v>
      </c>
      <c r="B7" s="320" t="s">
        <v>40</v>
      </c>
      <c r="C7" s="321">
        <v>18677</v>
      </c>
      <c r="D7" s="321">
        <v>19000</v>
      </c>
      <c r="E7" s="321">
        <v>19500</v>
      </c>
      <c r="F7" s="322">
        <f>+C7+D7+E7</f>
        <v>57177</v>
      </c>
    </row>
    <row r="8" spans="1:6" ht="15" customHeight="1">
      <c r="A8" s="319" t="s">
        <v>437</v>
      </c>
      <c r="B8" s="320" t="s">
        <v>49</v>
      </c>
      <c r="C8" s="321"/>
      <c r="D8" s="321"/>
      <c r="E8" s="321"/>
      <c r="F8" s="322">
        <f>+C8+D8+E8</f>
        <v>0</v>
      </c>
    </row>
    <row r="9" spans="1:6" ht="15.75" customHeight="1">
      <c r="A9" s="319" t="s">
        <v>438</v>
      </c>
      <c r="B9" s="320" t="s">
        <v>50</v>
      </c>
      <c r="C9" s="321">
        <v>417</v>
      </c>
      <c r="D9" s="321">
        <v>450</v>
      </c>
      <c r="E9" s="321">
        <v>500</v>
      </c>
      <c r="F9" s="322">
        <f aca="true" t="shared" si="0" ref="F9:F33">+C9+D9+E9</f>
        <v>1367</v>
      </c>
    </row>
    <row r="10" spans="1:6" ht="33" customHeight="1">
      <c r="A10" s="319" t="s">
        <v>439</v>
      </c>
      <c r="B10" s="320" t="s">
        <v>413</v>
      </c>
      <c r="C10" s="321">
        <v>1020</v>
      </c>
      <c r="D10" s="321">
        <v>1100</v>
      </c>
      <c r="E10" s="321">
        <v>1200</v>
      </c>
      <c r="F10" s="322">
        <f t="shared" si="0"/>
        <v>3320</v>
      </c>
    </row>
    <row r="11" spans="1:6" ht="36" customHeight="1">
      <c r="A11" s="319" t="s">
        <v>440</v>
      </c>
      <c r="B11" s="320" t="s">
        <v>441</v>
      </c>
      <c r="C11" s="321"/>
      <c r="D11" s="321"/>
      <c r="E11" s="321"/>
      <c r="F11" s="322">
        <f t="shared" si="0"/>
        <v>0</v>
      </c>
    </row>
    <row r="12" spans="1:6" ht="44.25" customHeight="1">
      <c r="A12" s="319" t="s">
        <v>442</v>
      </c>
      <c r="B12" s="320" t="s">
        <v>443</v>
      </c>
      <c r="C12" s="321"/>
      <c r="D12" s="321"/>
      <c r="E12" s="321"/>
      <c r="F12" s="322">
        <f t="shared" si="0"/>
        <v>0</v>
      </c>
    </row>
    <row r="13" spans="1:6" ht="30.75" customHeight="1" thickBot="1">
      <c r="A13" s="323" t="s">
        <v>148</v>
      </c>
      <c r="B13" s="324" t="s">
        <v>444</v>
      </c>
      <c r="C13" s="325"/>
      <c r="D13" s="325"/>
      <c r="E13" s="325"/>
      <c r="F13" s="326">
        <f t="shared" si="0"/>
        <v>0</v>
      </c>
    </row>
    <row r="14" spans="1:6" ht="24" customHeight="1" thickBot="1">
      <c r="A14" s="327" t="s">
        <v>445</v>
      </c>
      <c r="B14" s="328" t="s">
        <v>446</v>
      </c>
      <c r="C14" s="329">
        <f>SUM(C7:C13)</f>
        <v>20114</v>
      </c>
      <c r="D14" s="329">
        <f>SUM(D7:D13)</f>
        <v>20550</v>
      </c>
      <c r="E14" s="329">
        <f>SUM(E7:E13)</f>
        <v>21200</v>
      </c>
      <c r="F14" s="330">
        <f t="shared" si="0"/>
        <v>61864</v>
      </c>
    </row>
    <row r="15" spans="1:6" ht="32.25" customHeight="1" thickBot="1">
      <c r="A15" s="331" t="s">
        <v>447</v>
      </c>
      <c r="B15" s="332" t="s">
        <v>448</v>
      </c>
      <c r="C15" s="333">
        <f>+C14*0.5</f>
        <v>10057</v>
      </c>
      <c r="D15" s="333">
        <f>+D14*0.5</f>
        <v>10275</v>
      </c>
      <c r="E15" s="333">
        <f>+E14*0.5</f>
        <v>10600</v>
      </c>
      <c r="F15" s="334">
        <f t="shared" si="0"/>
        <v>30932</v>
      </c>
    </row>
    <row r="16" spans="1:6" ht="47.25" customHeight="1" thickBot="1">
      <c r="A16" s="327" t="s">
        <v>449</v>
      </c>
      <c r="B16" s="335">
        <v>10</v>
      </c>
      <c r="C16" s="329">
        <f>SUM(C17:C23)</f>
        <v>1500</v>
      </c>
      <c r="D16" s="329">
        <f>SUM(D17:D23)</f>
        <v>750</v>
      </c>
      <c r="E16" s="329">
        <f>SUM(E17:E23)</f>
        <v>0</v>
      </c>
      <c r="F16" s="330">
        <f t="shared" si="0"/>
        <v>2250</v>
      </c>
    </row>
    <row r="17" spans="1:6" ht="27" customHeight="1">
      <c r="A17" s="336" t="s">
        <v>450</v>
      </c>
      <c r="B17" s="337">
        <v>11</v>
      </c>
      <c r="C17" s="338"/>
      <c r="D17" s="338"/>
      <c r="E17" s="338"/>
      <c r="F17" s="339">
        <f t="shared" si="0"/>
        <v>0</v>
      </c>
    </row>
    <row r="18" spans="1:6" ht="33.75" customHeight="1">
      <c r="A18" s="319" t="s">
        <v>451</v>
      </c>
      <c r="B18" s="340">
        <v>12</v>
      </c>
      <c r="C18" s="321">
        <v>1500</v>
      </c>
      <c r="D18" s="321">
        <v>750</v>
      </c>
      <c r="E18" s="321"/>
      <c r="F18" s="322">
        <f t="shared" si="0"/>
        <v>2250</v>
      </c>
    </row>
    <row r="19" spans="1:6" ht="26.25" customHeight="1">
      <c r="A19" s="319" t="s">
        <v>452</v>
      </c>
      <c r="B19" s="340">
        <v>13</v>
      </c>
      <c r="C19" s="321"/>
      <c r="D19" s="321"/>
      <c r="E19" s="321"/>
      <c r="F19" s="322">
        <f t="shared" si="0"/>
        <v>0</v>
      </c>
    </row>
    <row r="20" spans="1:6" ht="19.5" customHeight="1">
      <c r="A20" s="319" t="s">
        <v>453</v>
      </c>
      <c r="B20" s="340">
        <v>14</v>
      </c>
      <c r="C20" s="321"/>
      <c r="D20" s="321"/>
      <c r="E20" s="321"/>
      <c r="F20" s="322">
        <f t="shared" si="0"/>
        <v>0</v>
      </c>
    </row>
    <row r="21" spans="1:6" ht="16.5" customHeight="1">
      <c r="A21" s="319" t="s">
        <v>454</v>
      </c>
      <c r="B21" s="340">
        <v>15</v>
      </c>
      <c r="C21" s="321"/>
      <c r="D21" s="321"/>
      <c r="E21" s="321"/>
      <c r="F21" s="322">
        <f t="shared" si="0"/>
        <v>0</v>
      </c>
    </row>
    <row r="22" spans="1:6" ht="18.75" customHeight="1">
      <c r="A22" s="319" t="s">
        <v>455</v>
      </c>
      <c r="B22" s="340">
        <v>16</v>
      </c>
      <c r="C22" s="321"/>
      <c r="D22" s="321"/>
      <c r="E22" s="321"/>
      <c r="F22" s="322">
        <f t="shared" si="0"/>
        <v>0</v>
      </c>
    </row>
    <row r="23" spans="1:6" ht="33" customHeight="1" thickBot="1">
      <c r="A23" s="323" t="s">
        <v>456</v>
      </c>
      <c r="B23" s="341">
        <v>17</v>
      </c>
      <c r="C23" s="325"/>
      <c r="D23" s="325"/>
      <c r="E23" s="325"/>
      <c r="F23" s="326">
        <f t="shared" si="0"/>
        <v>0</v>
      </c>
    </row>
    <row r="24" spans="1:6" ht="55.5" customHeight="1" thickBot="1">
      <c r="A24" s="327" t="s">
        <v>457</v>
      </c>
      <c r="B24" s="335">
        <v>18</v>
      </c>
      <c r="C24" s="329">
        <f>SUM(C25:C31)</f>
        <v>0</v>
      </c>
      <c r="D24" s="329">
        <f>SUM(D25:D31)</f>
        <v>0</v>
      </c>
      <c r="E24" s="329">
        <f>SUM(E25:E31)</f>
        <v>0</v>
      </c>
      <c r="F24" s="330">
        <f t="shared" si="0"/>
        <v>0</v>
      </c>
    </row>
    <row r="25" spans="1:6" ht="47.25" customHeight="1">
      <c r="A25" s="336" t="s">
        <v>450</v>
      </c>
      <c r="B25" s="337">
        <v>19</v>
      </c>
      <c r="C25" s="338"/>
      <c r="D25" s="338"/>
      <c r="E25" s="338"/>
      <c r="F25" s="339">
        <f t="shared" si="0"/>
        <v>0</v>
      </c>
    </row>
    <row r="26" spans="1:6" ht="38.25" customHeight="1">
      <c r="A26" s="319" t="s">
        <v>451</v>
      </c>
      <c r="B26" s="340">
        <v>20</v>
      </c>
      <c r="C26" s="321"/>
      <c r="D26" s="321"/>
      <c r="E26" s="321"/>
      <c r="F26" s="322">
        <f t="shared" si="0"/>
        <v>0</v>
      </c>
    </row>
    <row r="27" spans="1:6" ht="36.75" customHeight="1">
      <c r="A27" s="319" t="s">
        <v>452</v>
      </c>
      <c r="B27" s="340">
        <v>21</v>
      </c>
      <c r="C27" s="321"/>
      <c r="D27" s="321"/>
      <c r="E27" s="321"/>
      <c r="F27" s="322">
        <f t="shared" si="0"/>
        <v>0</v>
      </c>
    </row>
    <row r="28" spans="1:6" ht="12.75">
      <c r="A28" s="319" t="s">
        <v>453</v>
      </c>
      <c r="B28" s="340">
        <v>22</v>
      </c>
      <c r="C28" s="321"/>
      <c r="D28" s="321"/>
      <c r="E28" s="321"/>
      <c r="F28" s="322">
        <f t="shared" si="0"/>
        <v>0</v>
      </c>
    </row>
    <row r="29" spans="1:6" ht="12.75">
      <c r="A29" s="319" t="s">
        <v>454</v>
      </c>
      <c r="B29" s="340">
        <v>23</v>
      </c>
      <c r="C29" s="321"/>
      <c r="D29" s="321"/>
      <c r="E29" s="321"/>
      <c r="F29" s="322">
        <f t="shared" si="0"/>
        <v>0</v>
      </c>
    </row>
    <row r="30" spans="1:6" ht="12.75">
      <c r="A30" s="319" t="s">
        <v>455</v>
      </c>
      <c r="B30" s="340">
        <v>24</v>
      </c>
      <c r="C30" s="321"/>
      <c r="D30" s="321"/>
      <c r="E30" s="321"/>
      <c r="F30" s="322">
        <f t="shared" si="0"/>
        <v>0</v>
      </c>
    </row>
    <row r="31" spans="1:6" ht="26.25" customHeight="1" thickBot="1">
      <c r="A31" s="323" t="s">
        <v>456</v>
      </c>
      <c r="B31" s="341">
        <v>25</v>
      </c>
      <c r="C31" s="325"/>
      <c r="D31" s="325"/>
      <c r="E31" s="325"/>
      <c r="F31" s="326">
        <f t="shared" si="0"/>
        <v>0</v>
      </c>
    </row>
    <row r="32" spans="1:6" ht="35.25" customHeight="1" thickBot="1">
      <c r="A32" s="327" t="s">
        <v>458</v>
      </c>
      <c r="B32" s="335">
        <v>26</v>
      </c>
      <c r="C32" s="329">
        <f>+C16+C24</f>
        <v>1500</v>
      </c>
      <c r="D32" s="329">
        <f>+D16+D24</f>
        <v>750</v>
      </c>
      <c r="E32" s="329">
        <f>+E16+E24</f>
        <v>0</v>
      </c>
      <c r="F32" s="330">
        <f t="shared" si="0"/>
        <v>2250</v>
      </c>
    </row>
    <row r="33" spans="1:6" ht="46.5" customHeight="1" thickBot="1">
      <c r="A33" s="327" t="s">
        <v>459</v>
      </c>
      <c r="B33" s="335">
        <v>27</v>
      </c>
      <c r="C33" s="329">
        <f>+C15-C32</f>
        <v>8557</v>
      </c>
      <c r="D33" s="329">
        <f>+D15-D32</f>
        <v>9525</v>
      </c>
      <c r="E33" s="329">
        <f>+E15-E32</f>
        <v>10600</v>
      </c>
      <c r="F33" s="330">
        <f t="shared" si="0"/>
        <v>28682</v>
      </c>
    </row>
    <row r="34" spans="1:6" ht="15">
      <c r="A34" s="313"/>
      <c r="B34" s="313"/>
      <c r="C34" s="313"/>
      <c r="D34" s="313"/>
      <c r="E34" s="313"/>
      <c r="F34" s="313"/>
    </row>
  </sheetData>
  <sheetProtection/>
  <mergeCells count="5">
    <mergeCell ref="A1:F1"/>
    <mergeCell ref="A3:A5"/>
    <mergeCell ref="B3:B5"/>
    <mergeCell ref="C3:E4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4"/>
  <sheetViews>
    <sheetView zoomScale="120" zoomScaleNormal="120" zoomScaleSheetLayoutView="100" zoomScalePageLayoutView="0" workbookViewId="0" topLeftCell="A113">
      <selection activeCell="E122" sqref="E122:E123"/>
    </sheetView>
  </sheetViews>
  <sheetFormatPr defaultColWidth="9.00390625" defaultRowHeight="12.75"/>
  <cols>
    <col min="1" max="1" width="7.00390625" style="239" customWidth="1"/>
    <col min="2" max="2" width="58.00390625" style="239" customWidth="1"/>
    <col min="3" max="5" width="10.50390625" style="239" customWidth="1"/>
    <col min="6" max="16384" width="9.375" style="261" customWidth="1"/>
  </cols>
  <sheetData>
    <row r="1" spans="1:5" ht="15.75" customHeight="1">
      <c r="A1" s="439" t="s">
        <v>3</v>
      </c>
      <c r="B1" s="439"/>
      <c r="C1" s="439"/>
      <c r="D1" s="439"/>
      <c r="E1" s="439"/>
    </row>
    <row r="2" spans="1:5" ht="15.75" customHeight="1" thickBot="1">
      <c r="A2" s="440" t="s">
        <v>112</v>
      </c>
      <c r="B2" s="440"/>
      <c r="C2" s="86"/>
      <c r="D2" s="86"/>
      <c r="E2" s="86"/>
    </row>
    <row r="3" spans="1:5" ht="37.5" customHeight="1" thickBot="1">
      <c r="A3" s="21" t="s">
        <v>59</v>
      </c>
      <c r="B3" s="22" t="s">
        <v>5</v>
      </c>
      <c r="C3" s="30" t="s">
        <v>193</v>
      </c>
      <c r="D3" s="30" t="s">
        <v>487</v>
      </c>
      <c r="E3" s="30" t="s">
        <v>488</v>
      </c>
    </row>
    <row r="4" spans="1:5" s="262" customFormat="1" ht="12" customHeight="1" thickBot="1">
      <c r="A4" s="256">
        <v>1</v>
      </c>
      <c r="B4" s="257">
        <v>2</v>
      </c>
      <c r="C4" s="258">
        <v>3</v>
      </c>
      <c r="D4" s="258">
        <v>4</v>
      </c>
      <c r="E4" s="258">
        <v>5</v>
      </c>
    </row>
    <row r="5" spans="1:5" s="263" customFormat="1" ht="12" customHeight="1" thickBot="1">
      <c r="A5" s="18" t="s">
        <v>6</v>
      </c>
      <c r="B5" s="19" t="s">
        <v>194</v>
      </c>
      <c r="C5" s="175">
        <f>+C6+C7+C8+C9+C10+C11</f>
        <v>9582</v>
      </c>
      <c r="D5" s="175">
        <f>+D6+D7+D8+D9+D10+D11</f>
        <v>10355</v>
      </c>
      <c r="E5" s="175">
        <f>+E6+E7+E8+E9+E10+E11</f>
        <v>10809</v>
      </c>
    </row>
    <row r="6" spans="1:5" s="263" customFormat="1" ht="12" customHeight="1">
      <c r="A6" s="13" t="s">
        <v>71</v>
      </c>
      <c r="B6" s="264" t="s">
        <v>195</v>
      </c>
      <c r="C6" s="178">
        <v>3770</v>
      </c>
      <c r="D6" s="178">
        <v>3770</v>
      </c>
      <c r="E6" s="178">
        <v>3770</v>
      </c>
    </row>
    <row r="7" spans="1:5" s="263" customFormat="1" ht="12" customHeight="1">
      <c r="A7" s="12" t="s">
        <v>72</v>
      </c>
      <c r="B7" s="265" t="s">
        <v>196</v>
      </c>
      <c r="C7" s="177"/>
      <c r="D7" s="177"/>
      <c r="E7" s="177"/>
    </row>
    <row r="8" spans="1:5" s="263" customFormat="1" ht="12" customHeight="1">
      <c r="A8" s="12" t="s">
        <v>73</v>
      </c>
      <c r="B8" s="265" t="s">
        <v>197</v>
      </c>
      <c r="C8" s="177">
        <v>4811</v>
      </c>
      <c r="D8" s="177">
        <v>5516</v>
      </c>
      <c r="E8" s="177">
        <v>5970</v>
      </c>
    </row>
    <row r="9" spans="1:8" s="263" customFormat="1" ht="12" customHeight="1">
      <c r="A9" s="12" t="s">
        <v>74</v>
      </c>
      <c r="B9" s="265" t="s">
        <v>198</v>
      </c>
      <c r="C9" s="177">
        <v>1001</v>
      </c>
      <c r="D9" s="177">
        <v>1001</v>
      </c>
      <c r="E9" s="177">
        <v>1001</v>
      </c>
      <c r="H9" s="368"/>
    </row>
    <row r="10" spans="1:8" s="263" customFormat="1" ht="12" customHeight="1">
      <c r="A10" s="12" t="s">
        <v>108</v>
      </c>
      <c r="B10" s="265" t="s">
        <v>464</v>
      </c>
      <c r="C10" s="177"/>
      <c r="D10" s="177">
        <v>68</v>
      </c>
      <c r="E10" s="177">
        <v>68</v>
      </c>
      <c r="H10" s="368"/>
    </row>
    <row r="11" spans="1:8" s="263" customFormat="1" ht="12" customHeight="1" thickBot="1">
      <c r="A11" s="14" t="s">
        <v>75</v>
      </c>
      <c r="B11" s="266" t="s">
        <v>200</v>
      </c>
      <c r="C11" s="177"/>
      <c r="D11" s="177"/>
      <c r="E11" s="177"/>
      <c r="H11" s="368"/>
    </row>
    <row r="12" spans="1:8" s="263" customFormat="1" ht="12" customHeight="1" thickBot="1">
      <c r="A12" s="18" t="s">
        <v>7</v>
      </c>
      <c r="B12" s="170" t="s">
        <v>201</v>
      </c>
      <c r="C12" s="175">
        <f>+C13+C14+C15+C16+C17</f>
        <v>0</v>
      </c>
      <c r="D12" s="175">
        <f>+D13+D14+D15+D16+D17</f>
        <v>1700</v>
      </c>
      <c r="E12" s="175">
        <f>+E13+E14+E15+E16+E17</f>
        <v>5134</v>
      </c>
      <c r="H12" s="368"/>
    </row>
    <row r="13" spans="1:8" s="263" customFormat="1" ht="12" customHeight="1">
      <c r="A13" s="13" t="s">
        <v>77</v>
      </c>
      <c r="B13" s="264" t="s">
        <v>202</v>
      </c>
      <c r="C13" s="178"/>
      <c r="D13" s="178"/>
      <c r="E13" s="178"/>
      <c r="H13" s="368"/>
    </row>
    <row r="14" spans="1:8" s="263" customFormat="1" ht="12" customHeight="1">
      <c r="A14" s="12" t="s">
        <v>78</v>
      </c>
      <c r="B14" s="265" t="s">
        <v>203</v>
      </c>
      <c r="C14" s="177"/>
      <c r="D14" s="177"/>
      <c r="E14" s="177"/>
      <c r="H14" s="368"/>
    </row>
    <row r="15" spans="1:5" s="263" customFormat="1" ht="12" customHeight="1">
      <c r="A15" s="12" t="s">
        <v>79</v>
      </c>
      <c r="B15" s="265" t="s">
        <v>496</v>
      </c>
      <c r="C15" s="177"/>
      <c r="D15" s="177"/>
      <c r="E15" s="177">
        <v>2164</v>
      </c>
    </row>
    <row r="16" spans="1:5" s="263" customFormat="1" ht="12" customHeight="1">
      <c r="A16" s="12" t="s">
        <v>80</v>
      </c>
      <c r="B16" s="265" t="s">
        <v>463</v>
      </c>
      <c r="C16" s="177"/>
      <c r="D16" s="177">
        <v>169</v>
      </c>
      <c r="E16" s="177">
        <v>270</v>
      </c>
    </row>
    <row r="17" spans="1:5" s="263" customFormat="1" ht="12" customHeight="1">
      <c r="A17" s="12" t="s">
        <v>81</v>
      </c>
      <c r="B17" s="265" t="s">
        <v>466</v>
      </c>
      <c r="C17" s="177"/>
      <c r="D17" s="177">
        <v>1531</v>
      </c>
      <c r="E17" s="177">
        <v>2700</v>
      </c>
    </row>
    <row r="18" spans="1:5" s="263" customFormat="1" ht="12" customHeight="1" thickBot="1">
      <c r="A18" s="14" t="s">
        <v>87</v>
      </c>
      <c r="B18" s="266" t="s">
        <v>205</v>
      </c>
      <c r="C18" s="179"/>
      <c r="D18" s="179"/>
      <c r="E18" s="179"/>
    </row>
    <row r="19" spans="1:5" s="263" customFormat="1" ht="12" customHeight="1" thickBot="1">
      <c r="A19" s="18" t="s">
        <v>8</v>
      </c>
      <c r="B19" s="19" t="s">
        <v>206</v>
      </c>
      <c r="C19" s="175">
        <f>+C20+C21+C22+C23+C24</f>
        <v>9360</v>
      </c>
      <c r="D19" s="175">
        <f>+D20+D21+D22+D23+D24</f>
        <v>19360</v>
      </c>
      <c r="E19" s="175">
        <f>+E20+E21+E22+E23+E24</f>
        <v>19360</v>
      </c>
    </row>
    <row r="20" spans="1:5" s="263" customFormat="1" ht="12" customHeight="1">
      <c r="A20" s="13" t="s">
        <v>60</v>
      </c>
      <c r="B20" s="264" t="s">
        <v>461</v>
      </c>
      <c r="C20" s="178">
        <v>6360</v>
      </c>
      <c r="D20" s="178">
        <v>6360</v>
      </c>
      <c r="E20" s="178">
        <v>6360</v>
      </c>
    </row>
    <row r="21" spans="1:5" s="263" customFormat="1" ht="12" customHeight="1">
      <c r="A21" s="12" t="s">
        <v>61</v>
      </c>
      <c r="B21" s="264" t="s">
        <v>462</v>
      </c>
      <c r="C21" s="177"/>
      <c r="D21" s="177">
        <v>10000</v>
      </c>
      <c r="E21" s="177">
        <v>10000</v>
      </c>
    </row>
    <row r="22" spans="1:5" s="263" customFormat="1" ht="12" customHeight="1">
      <c r="A22" s="12" t="s">
        <v>62</v>
      </c>
      <c r="B22" s="264" t="s">
        <v>495</v>
      </c>
      <c r="C22" s="177"/>
      <c r="D22" s="177"/>
      <c r="E22" s="177"/>
    </row>
    <row r="23" spans="1:10" s="263" customFormat="1" ht="12" customHeight="1">
      <c r="A23" s="12" t="s">
        <v>63</v>
      </c>
      <c r="B23" s="265" t="s">
        <v>407</v>
      </c>
      <c r="C23" s="177">
        <v>3000</v>
      </c>
      <c r="D23" s="177">
        <v>3000</v>
      </c>
      <c r="E23" s="177">
        <v>3000</v>
      </c>
      <c r="I23" s="368"/>
      <c r="J23" s="368"/>
    </row>
    <row r="24" spans="1:10" s="263" customFormat="1" ht="12" customHeight="1">
      <c r="A24" s="12" t="s">
        <v>122</v>
      </c>
      <c r="B24" s="265" t="s">
        <v>209</v>
      </c>
      <c r="C24" s="177"/>
      <c r="D24" s="177"/>
      <c r="E24" s="177"/>
      <c r="I24" s="368"/>
      <c r="J24" s="368"/>
    </row>
    <row r="25" spans="1:10" s="263" customFormat="1" ht="12" customHeight="1" thickBot="1">
      <c r="A25" s="14" t="s">
        <v>123</v>
      </c>
      <c r="B25" s="266" t="s">
        <v>210</v>
      </c>
      <c r="C25" s="179"/>
      <c r="D25" s="179"/>
      <c r="E25" s="179"/>
      <c r="I25" s="368"/>
      <c r="J25" s="368"/>
    </row>
    <row r="26" spans="1:10" s="263" customFormat="1" ht="12" customHeight="1" thickBot="1">
      <c r="A26" s="18" t="s">
        <v>124</v>
      </c>
      <c r="B26" s="19" t="s">
        <v>211</v>
      </c>
      <c r="C26" s="181">
        <f>+C27+C30+C31+C32</f>
        <v>21870</v>
      </c>
      <c r="D26" s="181">
        <f>+D27+D30+D31+D32</f>
        <v>21870</v>
      </c>
      <c r="E26" s="181">
        <f>+E27+E30+E31+E32</f>
        <v>21870</v>
      </c>
      <c r="I26" s="368"/>
      <c r="J26" s="368"/>
    </row>
    <row r="27" spans="1:10" s="263" customFormat="1" ht="12" customHeight="1">
      <c r="A27" s="13" t="s">
        <v>212</v>
      </c>
      <c r="B27" s="264" t="s">
        <v>218</v>
      </c>
      <c r="C27" s="259">
        <f>+C28+C29</f>
        <v>18677</v>
      </c>
      <c r="D27" s="259">
        <f>+D28+D29</f>
        <v>18677</v>
      </c>
      <c r="E27" s="259">
        <f>+E28+E29</f>
        <v>18677</v>
      </c>
      <c r="I27" s="368"/>
      <c r="J27" s="368"/>
    </row>
    <row r="28" spans="1:10" s="263" customFormat="1" ht="12" customHeight="1">
      <c r="A28" s="12" t="s">
        <v>213</v>
      </c>
      <c r="B28" s="365" t="s">
        <v>471</v>
      </c>
      <c r="C28" s="177">
        <v>1549</v>
      </c>
      <c r="D28" s="177">
        <v>1549</v>
      </c>
      <c r="E28" s="177">
        <v>1549</v>
      </c>
      <c r="I28" s="368"/>
      <c r="J28" s="368"/>
    </row>
    <row r="29" spans="1:10" s="263" customFormat="1" ht="12" customHeight="1">
      <c r="A29" s="12" t="s">
        <v>214</v>
      </c>
      <c r="B29" s="365" t="s">
        <v>472</v>
      </c>
      <c r="C29" s="177">
        <v>17128</v>
      </c>
      <c r="D29" s="177">
        <v>17128</v>
      </c>
      <c r="E29" s="177">
        <v>17128</v>
      </c>
      <c r="I29" s="368"/>
      <c r="J29" s="368"/>
    </row>
    <row r="30" spans="1:10" s="263" customFormat="1" ht="12" customHeight="1">
      <c r="A30" s="12" t="s">
        <v>215</v>
      </c>
      <c r="B30" s="265" t="s">
        <v>221</v>
      </c>
      <c r="C30" s="177">
        <v>2776</v>
      </c>
      <c r="D30" s="177">
        <v>2776</v>
      </c>
      <c r="E30" s="177">
        <v>2776</v>
      </c>
      <c r="I30" s="368"/>
      <c r="J30" s="368"/>
    </row>
    <row r="31" spans="1:10" s="263" customFormat="1" ht="12" customHeight="1">
      <c r="A31" s="12" t="s">
        <v>216</v>
      </c>
      <c r="B31" s="265" t="s">
        <v>222</v>
      </c>
      <c r="C31" s="177">
        <v>417</v>
      </c>
      <c r="D31" s="177">
        <v>417</v>
      </c>
      <c r="E31" s="177">
        <v>417</v>
      </c>
      <c r="I31" s="368"/>
      <c r="J31" s="368"/>
    </row>
    <row r="32" spans="1:10" s="263" customFormat="1" ht="12" customHeight="1" thickBot="1">
      <c r="A32" s="14" t="s">
        <v>217</v>
      </c>
      <c r="B32" s="266" t="s">
        <v>223</v>
      </c>
      <c r="C32" s="179"/>
      <c r="D32" s="179"/>
      <c r="E32" s="179"/>
      <c r="I32" s="368"/>
      <c r="J32" s="368"/>
    </row>
    <row r="33" spans="1:10" s="263" customFormat="1" ht="12" customHeight="1" thickBot="1">
      <c r="A33" s="18" t="s">
        <v>10</v>
      </c>
      <c r="B33" s="19" t="s">
        <v>224</v>
      </c>
      <c r="C33" s="175">
        <f>SUM(C34:C43)</f>
        <v>4860</v>
      </c>
      <c r="D33" s="175">
        <f>SUM(D34:D43)</f>
        <v>4860</v>
      </c>
      <c r="E33" s="175">
        <f>SUM(E34:E43)</f>
        <v>4860</v>
      </c>
      <c r="I33" s="368"/>
      <c r="J33" s="368"/>
    </row>
    <row r="34" spans="1:10" s="263" customFormat="1" ht="12" customHeight="1">
      <c r="A34" s="13" t="s">
        <v>64</v>
      </c>
      <c r="B34" s="264" t="s">
        <v>227</v>
      </c>
      <c r="C34" s="178"/>
      <c r="D34" s="178"/>
      <c r="E34" s="178"/>
      <c r="I34" s="368"/>
      <c r="J34" s="368"/>
    </row>
    <row r="35" spans="1:10" s="263" customFormat="1" ht="12" customHeight="1">
      <c r="A35" s="12" t="s">
        <v>65</v>
      </c>
      <c r="B35" s="265" t="s">
        <v>228</v>
      </c>
      <c r="C35" s="177"/>
      <c r="D35" s="177"/>
      <c r="E35" s="177"/>
      <c r="I35" s="368"/>
      <c r="J35" s="368"/>
    </row>
    <row r="36" spans="1:10" s="263" customFormat="1" ht="12" customHeight="1">
      <c r="A36" s="12" t="s">
        <v>66</v>
      </c>
      <c r="B36" s="265" t="s">
        <v>229</v>
      </c>
      <c r="C36" s="177">
        <v>1190</v>
      </c>
      <c r="D36" s="177">
        <v>1190</v>
      </c>
      <c r="E36" s="177">
        <v>1190</v>
      </c>
      <c r="I36" s="368"/>
      <c r="J36" s="368"/>
    </row>
    <row r="37" spans="1:10" s="263" customFormat="1" ht="12" customHeight="1">
      <c r="A37" s="12" t="s">
        <v>126</v>
      </c>
      <c r="B37" s="265" t="s">
        <v>230</v>
      </c>
      <c r="C37" s="177">
        <v>1020</v>
      </c>
      <c r="D37" s="177">
        <v>1020</v>
      </c>
      <c r="E37" s="177">
        <v>1020</v>
      </c>
      <c r="I37" s="368"/>
      <c r="J37" s="368"/>
    </row>
    <row r="38" spans="1:5" s="263" customFormat="1" ht="12" customHeight="1">
      <c r="A38" s="12" t="s">
        <v>127</v>
      </c>
      <c r="B38" s="265" t="s">
        <v>231</v>
      </c>
      <c r="C38" s="177">
        <v>2250</v>
      </c>
      <c r="D38" s="177">
        <v>2250</v>
      </c>
      <c r="E38" s="177">
        <v>2250</v>
      </c>
    </row>
    <row r="39" spans="1:5" s="263" customFormat="1" ht="12" customHeight="1">
      <c r="A39" s="12" t="s">
        <v>128</v>
      </c>
      <c r="B39" s="265" t="s">
        <v>232</v>
      </c>
      <c r="C39" s="177"/>
      <c r="D39" s="177"/>
      <c r="E39" s="177"/>
    </row>
    <row r="40" spans="1:5" s="263" customFormat="1" ht="12" customHeight="1">
      <c r="A40" s="12" t="s">
        <v>129</v>
      </c>
      <c r="B40" s="265" t="s">
        <v>233</v>
      </c>
      <c r="C40" s="177"/>
      <c r="D40" s="177"/>
      <c r="E40" s="177"/>
    </row>
    <row r="41" spans="1:5" s="263" customFormat="1" ht="12" customHeight="1">
      <c r="A41" s="12" t="s">
        <v>130</v>
      </c>
      <c r="B41" s="265" t="s">
        <v>234</v>
      </c>
      <c r="C41" s="177">
        <v>400</v>
      </c>
      <c r="D41" s="177">
        <v>400</v>
      </c>
      <c r="E41" s="177">
        <v>400</v>
      </c>
    </row>
    <row r="42" spans="1:5" s="263" customFormat="1" ht="12" customHeight="1">
      <c r="A42" s="12" t="s">
        <v>225</v>
      </c>
      <c r="B42" s="265" t="s">
        <v>235</v>
      </c>
      <c r="C42" s="180"/>
      <c r="D42" s="180"/>
      <c r="E42" s="180"/>
    </row>
    <row r="43" spans="1:5" s="263" customFormat="1" ht="12" customHeight="1" thickBot="1">
      <c r="A43" s="14" t="s">
        <v>226</v>
      </c>
      <c r="B43" s="266" t="s">
        <v>236</v>
      </c>
      <c r="C43" s="253"/>
      <c r="D43" s="253"/>
      <c r="E43" s="253"/>
    </row>
    <row r="44" spans="1:5" s="263" customFormat="1" ht="12" customHeight="1" thickBot="1">
      <c r="A44" s="18" t="s">
        <v>11</v>
      </c>
      <c r="B44" s="19" t="s">
        <v>237</v>
      </c>
      <c r="C44" s="175">
        <f>SUM(C45:C49)</f>
        <v>0</v>
      </c>
      <c r="D44" s="175">
        <f>SUM(D45:D49)</f>
        <v>0</v>
      </c>
      <c r="E44" s="175">
        <f>SUM(E45:E49)</f>
        <v>0</v>
      </c>
    </row>
    <row r="45" spans="1:5" s="263" customFormat="1" ht="12" customHeight="1">
      <c r="A45" s="13" t="s">
        <v>67</v>
      </c>
      <c r="B45" s="264" t="s">
        <v>241</v>
      </c>
      <c r="C45" s="297"/>
      <c r="D45" s="297"/>
      <c r="E45" s="297"/>
    </row>
    <row r="46" spans="1:5" s="263" customFormat="1" ht="12" customHeight="1">
      <c r="A46" s="12" t="s">
        <v>68</v>
      </c>
      <c r="B46" s="265" t="s">
        <v>242</v>
      </c>
      <c r="C46" s="180"/>
      <c r="D46" s="180"/>
      <c r="E46" s="180"/>
    </row>
    <row r="47" spans="1:5" s="263" customFormat="1" ht="12" customHeight="1">
      <c r="A47" s="12" t="s">
        <v>238</v>
      </c>
      <c r="B47" s="265" t="s">
        <v>243</v>
      </c>
      <c r="C47" s="180"/>
      <c r="D47" s="180"/>
      <c r="E47" s="180"/>
    </row>
    <row r="48" spans="1:5" s="263" customFormat="1" ht="12" customHeight="1">
      <c r="A48" s="12" t="s">
        <v>239</v>
      </c>
      <c r="B48" s="265" t="s">
        <v>244</v>
      </c>
      <c r="C48" s="180"/>
      <c r="D48" s="180"/>
      <c r="E48" s="180"/>
    </row>
    <row r="49" spans="1:5" s="263" customFormat="1" ht="12" customHeight="1" thickBot="1">
      <c r="A49" s="14" t="s">
        <v>240</v>
      </c>
      <c r="B49" s="266" t="s">
        <v>245</v>
      </c>
      <c r="C49" s="253"/>
      <c r="D49" s="253"/>
      <c r="E49" s="253"/>
    </row>
    <row r="50" spans="1:5" s="263" customFormat="1" ht="12" customHeight="1" thickBot="1">
      <c r="A50" s="18" t="s">
        <v>131</v>
      </c>
      <c r="B50" s="19" t="s">
        <v>246</v>
      </c>
      <c r="C50" s="175">
        <f>SUM(C51:C53)</f>
        <v>0</v>
      </c>
      <c r="D50" s="175">
        <f>SUM(D51:D53)</f>
        <v>0</v>
      </c>
      <c r="E50" s="175">
        <f>SUM(E51:E53)</f>
        <v>0</v>
      </c>
    </row>
    <row r="51" spans="1:5" s="263" customFormat="1" ht="12" customHeight="1">
      <c r="A51" s="13" t="s">
        <v>69</v>
      </c>
      <c r="B51" s="264" t="s">
        <v>247</v>
      </c>
      <c r="C51" s="178"/>
      <c r="D51" s="178"/>
      <c r="E51" s="178"/>
    </row>
    <row r="52" spans="1:5" s="263" customFormat="1" ht="12" customHeight="1">
      <c r="A52" s="12" t="s">
        <v>70</v>
      </c>
      <c r="B52" s="265" t="s">
        <v>408</v>
      </c>
      <c r="C52" s="177"/>
      <c r="D52" s="177"/>
      <c r="E52" s="177"/>
    </row>
    <row r="53" spans="1:5" s="263" customFormat="1" ht="12" customHeight="1">
      <c r="A53" s="12" t="s">
        <v>251</v>
      </c>
      <c r="B53" s="265" t="s">
        <v>249</v>
      </c>
      <c r="C53" s="177"/>
      <c r="D53" s="177"/>
      <c r="E53" s="177"/>
    </row>
    <row r="54" spans="1:5" s="263" customFormat="1" ht="12" customHeight="1" thickBot="1">
      <c r="A54" s="14" t="s">
        <v>252</v>
      </c>
      <c r="B54" s="266" t="s">
        <v>250</v>
      </c>
      <c r="C54" s="179"/>
      <c r="D54" s="179"/>
      <c r="E54" s="179"/>
    </row>
    <row r="55" spans="1:5" s="263" customFormat="1" ht="12" customHeight="1" thickBot="1">
      <c r="A55" s="18" t="s">
        <v>13</v>
      </c>
      <c r="B55" s="170" t="s">
        <v>253</v>
      </c>
      <c r="C55" s="175">
        <f>SUM(C56:C58)</f>
        <v>0</v>
      </c>
      <c r="D55" s="175">
        <f>SUM(D56:D58)</f>
        <v>0</v>
      </c>
      <c r="E55" s="175">
        <f>SUM(E56:E58)</f>
        <v>15672</v>
      </c>
    </row>
    <row r="56" spans="1:5" s="263" customFormat="1" ht="12" customHeight="1">
      <c r="A56" s="13" t="s">
        <v>132</v>
      </c>
      <c r="B56" s="264" t="s">
        <v>255</v>
      </c>
      <c r="C56" s="180"/>
      <c r="D56" s="180"/>
      <c r="E56" s="180"/>
    </row>
    <row r="57" spans="1:5" s="263" customFormat="1" ht="12" customHeight="1">
      <c r="A57" s="12" t="s">
        <v>133</v>
      </c>
      <c r="B57" s="265" t="s">
        <v>409</v>
      </c>
      <c r="C57" s="180"/>
      <c r="D57" s="180"/>
      <c r="E57" s="180"/>
    </row>
    <row r="58" spans="1:5" s="263" customFormat="1" ht="12" customHeight="1">
      <c r="A58" s="12" t="s">
        <v>165</v>
      </c>
      <c r="B58" s="265" t="s">
        <v>473</v>
      </c>
      <c r="C58" s="180"/>
      <c r="D58" s="180"/>
      <c r="E58" s="180">
        <v>15672</v>
      </c>
    </row>
    <row r="59" spans="1:5" s="263" customFormat="1" ht="12" customHeight="1" thickBot="1">
      <c r="A59" s="14" t="s">
        <v>254</v>
      </c>
      <c r="B59" s="266" t="s">
        <v>257</v>
      </c>
      <c r="C59" s="180"/>
      <c r="D59" s="180"/>
      <c r="E59" s="180"/>
    </row>
    <row r="60" spans="1:5" s="263" customFormat="1" ht="12" customHeight="1" thickBot="1">
      <c r="A60" s="18" t="s">
        <v>14</v>
      </c>
      <c r="B60" s="19" t="s">
        <v>258</v>
      </c>
      <c r="C60" s="181">
        <f>+C5+C12+C19+C26+C33+C44+C50+C55</f>
        <v>45672</v>
      </c>
      <c r="D60" s="181">
        <f>+D5+D12+D19+D26+D33+D44+D50+D55</f>
        <v>58145</v>
      </c>
      <c r="E60" s="181">
        <f>+E5+E12+E19+E26+E33+E44+E50+E55</f>
        <v>77705</v>
      </c>
    </row>
    <row r="61" spans="1:5" s="263" customFormat="1" ht="12" customHeight="1" thickBot="1">
      <c r="A61" s="267" t="s">
        <v>259</v>
      </c>
      <c r="B61" s="170" t="s">
        <v>260</v>
      </c>
      <c r="C61" s="175">
        <f>SUM(C62:C64)</f>
        <v>46552</v>
      </c>
      <c r="D61" s="175">
        <f>SUM(D62:D64)</f>
        <v>46552</v>
      </c>
      <c r="E61" s="175">
        <f>SUM(E62:E64)</f>
        <v>20880</v>
      </c>
    </row>
    <row r="62" spans="1:5" s="263" customFormat="1" ht="12" customHeight="1">
      <c r="A62" s="13" t="s">
        <v>293</v>
      </c>
      <c r="B62" s="264" t="s">
        <v>261</v>
      </c>
      <c r="C62" s="180">
        <v>46552</v>
      </c>
      <c r="D62" s="180">
        <v>46552</v>
      </c>
      <c r="E62" s="180">
        <v>20880</v>
      </c>
    </row>
    <row r="63" spans="1:5" s="263" customFormat="1" ht="12" customHeight="1">
      <c r="A63" s="12" t="s">
        <v>302</v>
      </c>
      <c r="B63" s="265" t="s">
        <v>262</v>
      </c>
      <c r="C63" s="180"/>
      <c r="D63" s="180"/>
      <c r="E63" s="180"/>
    </row>
    <row r="64" spans="1:5" s="263" customFormat="1" ht="12" customHeight="1" thickBot="1">
      <c r="A64" s="14" t="s">
        <v>303</v>
      </c>
      <c r="B64" s="268" t="s">
        <v>263</v>
      </c>
      <c r="C64" s="180"/>
      <c r="D64" s="180"/>
      <c r="E64" s="180"/>
    </row>
    <row r="65" spans="1:5" s="263" customFormat="1" ht="12" customHeight="1" thickBot="1">
      <c r="A65" s="267" t="s">
        <v>264</v>
      </c>
      <c r="B65" s="170" t="s">
        <v>265</v>
      </c>
      <c r="C65" s="175">
        <f>SUM(C66:C69)</f>
        <v>0</v>
      </c>
      <c r="D65" s="175">
        <f>SUM(D66:D69)</f>
        <v>0</v>
      </c>
      <c r="E65" s="175">
        <f>SUM(E66:E69)</f>
        <v>0</v>
      </c>
    </row>
    <row r="66" spans="1:6" s="263" customFormat="1" ht="12" customHeight="1">
      <c r="A66" s="13" t="s">
        <v>109</v>
      </c>
      <c r="B66" s="264" t="s">
        <v>266</v>
      </c>
      <c r="C66" s="180"/>
      <c r="D66" s="180"/>
      <c r="E66" s="180"/>
      <c r="F66" s="368"/>
    </row>
    <row r="67" spans="1:6" s="263" customFormat="1" ht="12" customHeight="1">
      <c r="A67" s="12" t="s">
        <v>110</v>
      </c>
      <c r="B67" s="265" t="s">
        <v>267</v>
      </c>
      <c r="C67" s="180"/>
      <c r="D67" s="180"/>
      <c r="E67" s="180"/>
      <c r="F67" s="368"/>
    </row>
    <row r="68" spans="1:6" s="263" customFormat="1" ht="12" customHeight="1">
      <c r="A68" s="12" t="s">
        <v>294</v>
      </c>
      <c r="B68" s="265" t="s">
        <v>268</v>
      </c>
      <c r="C68" s="180"/>
      <c r="D68" s="180"/>
      <c r="E68" s="180"/>
      <c r="F68" s="368"/>
    </row>
    <row r="69" spans="1:6" s="263" customFormat="1" ht="12" customHeight="1" thickBot="1">
      <c r="A69" s="14" t="s">
        <v>295</v>
      </c>
      <c r="B69" s="266" t="s">
        <v>269</v>
      </c>
      <c r="C69" s="180"/>
      <c r="D69" s="180"/>
      <c r="E69" s="180"/>
      <c r="F69" s="368"/>
    </row>
    <row r="70" spans="1:6" s="263" customFormat="1" ht="12" customHeight="1" thickBot="1">
      <c r="A70" s="267" t="s">
        <v>270</v>
      </c>
      <c r="B70" s="170" t="s">
        <v>271</v>
      </c>
      <c r="C70" s="175">
        <f>SUM(C71:C72)</f>
        <v>11045</v>
      </c>
      <c r="D70" s="175">
        <f>SUM(D71:D72)</f>
        <v>11045</v>
      </c>
      <c r="E70" s="175">
        <f>SUM(E71:E72)</f>
        <v>15019</v>
      </c>
      <c r="F70" s="368"/>
    </row>
    <row r="71" spans="1:10" s="263" customFormat="1" ht="12" customHeight="1">
      <c r="A71" s="13" t="s">
        <v>296</v>
      </c>
      <c r="B71" s="264" t="s">
        <v>272</v>
      </c>
      <c r="C71" s="180">
        <v>11045</v>
      </c>
      <c r="D71" s="180">
        <v>11045</v>
      </c>
      <c r="E71" s="180">
        <v>15019</v>
      </c>
      <c r="J71" s="368"/>
    </row>
    <row r="72" spans="1:10" s="263" customFormat="1" ht="12" customHeight="1" thickBot="1">
      <c r="A72" s="14" t="s">
        <v>297</v>
      </c>
      <c r="B72" s="266" t="s">
        <v>273</v>
      </c>
      <c r="C72" s="180"/>
      <c r="D72" s="180"/>
      <c r="E72" s="180"/>
      <c r="J72" s="368"/>
    </row>
    <row r="73" spans="1:10" s="263" customFormat="1" ht="12" customHeight="1" thickBot="1">
      <c r="A73" s="267" t="s">
        <v>274</v>
      </c>
      <c r="B73" s="170" t="s">
        <v>275</v>
      </c>
      <c r="C73" s="175">
        <f>SUM(C74:C76)</f>
        <v>0</v>
      </c>
      <c r="D73" s="175">
        <f>SUM(D74:D76)</f>
        <v>0</v>
      </c>
      <c r="E73" s="175">
        <f>SUM(E74:E76)</f>
        <v>0</v>
      </c>
      <c r="J73" s="368"/>
    </row>
    <row r="74" spans="1:10" s="263" customFormat="1" ht="12" customHeight="1">
      <c r="A74" s="13" t="s">
        <v>298</v>
      </c>
      <c r="B74" s="264" t="s">
        <v>276</v>
      </c>
      <c r="C74" s="180"/>
      <c r="D74" s="180"/>
      <c r="E74" s="180"/>
      <c r="J74" s="368"/>
    </row>
    <row r="75" spans="1:10" s="263" customFormat="1" ht="12" customHeight="1">
      <c r="A75" s="12" t="s">
        <v>299</v>
      </c>
      <c r="B75" s="265" t="s">
        <v>277</v>
      </c>
      <c r="C75" s="180"/>
      <c r="D75" s="180"/>
      <c r="E75" s="180"/>
      <c r="J75" s="368"/>
    </row>
    <row r="76" spans="1:5" s="263" customFormat="1" ht="12" customHeight="1" thickBot="1">
      <c r="A76" s="14" t="s">
        <v>300</v>
      </c>
      <c r="B76" s="266" t="s">
        <v>278</v>
      </c>
      <c r="C76" s="180"/>
      <c r="D76" s="180"/>
      <c r="E76" s="180"/>
    </row>
    <row r="77" spans="1:5" s="263" customFormat="1" ht="12" customHeight="1" thickBot="1">
      <c r="A77" s="267" t="s">
        <v>279</v>
      </c>
      <c r="B77" s="170" t="s">
        <v>301</v>
      </c>
      <c r="C77" s="175">
        <f>SUM(C78:C81)</f>
        <v>0</v>
      </c>
      <c r="D77" s="175">
        <f>SUM(D78:D81)</f>
        <v>0</v>
      </c>
      <c r="E77" s="175">
        <f>SUM(E78:E81)</f>
        <v>0</v>
      </c>
    </row>
    <row r="78" spans="1:5" s="263" customFormat="1" ht="12" customHeight="1">
      <c r="A78" s="269" t="s">
        <v>280</v>
      </c>
      <c r="B78" s="264" t="s">
        <v>281</v>
      </c>
      <c r="C78" s="180"/>
      <c r="D78" s="180"/>
      <c r="E78" s="180"/>
    </row>
    <row r="79" spans="1:6" s="263" customFormat="1" ht="12" customHeight="1">
      <c r="A79" s="270" t="s">
        <v>282</v>
      </c>
      <c r="B79" s="265" t="s">
        <v>283</v>
      </c>
      <c r="C79" s="180"/>
      <c r="D79" s="180"/>
      <c r="E79" s="180"/>
      <c r="F79" s="368"/>
    </row>
    <row r="80" spans="1:5" s="263" customFormat="1" ht="12" customHeight="1">
      <c r="A80" s="270" t="s">
        <v>284</v>
      </c>
      <c r="B80" s="265" t="s">
        <v>285</v>
      </c>
      <c r="C80" s="180"/>
      <c r="D80" s="180"/>
      <c r="E80" s="180"/>
    </row>
    <row r="81" spans="1:5" s="263" customFormat="1" ht="12" customHeight="1" thickBot="1">
      <c r="A81" s="271" t="s">
        <v>286</v>
      </c>
      <c r="B81" s="266" t="s">
        <v>287</v>
      </c>
      <c r="C81" s="180"/>
      <c r="D81" s="180"/>
      <c r="E81" s="180"/>
    </row>
    <row r="82" spans="1:5" s="263" customFormat="1" ht="13.5" customHeight="1" thickBot="1">
      <c r="A82" s="267" t="s">
        <v>288</v>
      </c>
      <c r="B82" s="170" t="s">
        <v>289</v>
      </c>
      <c r="C82" s="298"/>
      <c r="D82" s="298"/>
      <c r="E82" s="298"/>
    </row>
    <row r="83" spans="1:5" s="263" customFormat="1" ht="15.75" customHeight="1" thickBot="1">
      <c r="A83" s="267" t="s">
        <v>290</v>
      </c>
      <c r="B83" s="272" t="s">
        <v>291</v>
      </c>
      <c r="C83" s="181">
        <f>+C61+C65+C70+C73+C77+C82</f>
        <v>57597</v>
      </c>
      <c r="D83" s="181">
        <f>+D61+D65+D70+D73+D77+D82</f>
        <v>57597</v>
      </c>
      <c r="E83" s="181">
        <f>+E61+E65+E70+E73+E77+E82</f>
        <v>35899</v>
      </c>
    </row>
    <row r="84" spans="1:5" s="263" customFormat="1" ht="15.75" customHeight="1" thickBot="1">
      <c r="A84" s="273" t="s">
        <v>22</v>
      </c>
      <c r="B84" s="274" t="s">
        <v>476</v>
      </c>
      <c r="C84" s="181"/>
      <c r="D84" s="181"/>
      <c r="E84" s="181"/>
    </row>
    <row r="85" spans="1:5" s="263" customFormat="1" ht="27" customHeight="1" thickBot="1">
      <c r="A85" s="273" t="s">
        <v>474</v>
      </c>
      <c r="B85" s="274" t="s">
        <v>475</v>
      </c>
      <c r="C85" s="181">
        <f>+C60+C83</f>
        <v>103269</v>
      </c>
      <c r="D85" s="181">
        <f>+D60+D83</f>
        <v>115742</v>
      </c>
      <c r="E85" s="181">
        <f>+E60+E83</f>
        <v>113604</v>
      </c>
    </row>
    <row r="86" spans="1:5" s="263" customFormat="1" ht="14.25" customHeight="1">
      <c r="A86" s="3"/>
      <c r="B86" s="364" t="s">
        <v>477</v>
      </c>
      <c r="C86" s="4"/>
      <c r="D86" s="4"/>
      <c r="E86" s="4"/>
    </row>
    <row r="87" spans="1:5" ht="16.5" customHeight="1">
      <c r="A87" s="439" t="s">
        <v>34</v>
      </c>
      <c r="B87" s="439"/>
      <c r="C87" s="439"/>
      <c r="D87" s="439"/>
      <c r="E87" s="439"/>
    </row>
    <row r="88" spans="1:5" s="275" customFormat="1" ht="16.5" customHeight="1" thickBot="1">
      <c r="A88" s="441" t="s">
        <v>113</v>
      </c>
      <c r="B88" s="441"/>
      <c r="C88" s="342"/>
      <c r="D88" s="342"/>
      <c r="E88" s="85" t="s">
        <v>164</v>
      </c>
    </row>
    <row r="89" spans="1:5" ht="37.5" customHeight="1" thickBot="1">
      <c r="A89" s="21" t="s">
        <v>59</v>
      </c>
      <c r="B89" s="22" t="s">
        <v>35</v>
      </c>
      <c r="C89" s="30" t="s">
        <v>193</v>
      </c>
      <c r="D89" s="30" t="s">
        <v>489</v>
      </c>
      <c r="E89" s="30" t="s">
        <v>488</v>
      </c>
    </row>
    <row r="90" spans="1:5" s="262" customFormat="1" ht="12" customHeight="1" thickBot="1">
      <c r="A90" s="27">
        <v>1</v>
      </c>
      <c r="B90" s="28">
        <v>2</v>
      </c>
      <c r="C90" s="29">
        <v>3</v>
      </c>
      <c r="D90" s="29">
        <v>4</v>
      </c>
      <c r="E90" s="29">
        <v>5</v>
      </c>
    </row>
    <row r="91" spans="1:5" ht="12" customHeight="1" thickBot="1">
      <c r="A91" s="20" t="s">
        <v>6</v>
      </c>
      <c r="B91" s="26" t="s">
        <v>307</v>
      </c>
      <c r="C91" s="174">
        <f>SUM(C92:C96)</f>
        <v>32453</v>
      </c>
      <c r="D91" s="174">
        <f>SUM(D92:D96)</f>
        <v>35164</v>
      </c>
      <c r="E91" s="174">
        <f>SUM(E92:E96)</f>
        <v>39246</v>
      </c>
    </row>
    <row r="92" spans="1:5" ht="12" customHeight="1">
      <c r="A92" s="15" t="s">
        <v>71</v>
      </c>
      <c r="B92" s="8" t="s">
        <v>36</v>
      </c>
      <c r="C92" s="176">
        <v>8980</v>
      </c>
      <c r="D92" s="176">
        <v>10282</v>
      </c>
      <c r="E92" s="176">
        <v>12549</v>
      </c>
    </row>
    <row r="93" spans="1:5" ht="12" customHeight="1">
      <c r="A93" s="12" t="s">
        <v>72</v>
      </c>
      <c r="B93" s="6" t="s">
        <v>134</v>
      </c>
      <c r="C93" s="177">
        <v>2439</v>
      </c>
      <c r="D93" s="177">
        <v>2791</v>
      </c>
      <c r="E93" s="177">
        <v>3403</v>
      </c>
    </row>
    <row r="94" spans="1:5" ht="12" customHeight="1">
      <c r="A94" s="12" t="s">
        <v>73</v>
      </c>
      <c r="B94" s="6" t="s">
        <v>100</v>
      </c>
      <c r="C94" s="179">
        <v>19434</v>
      </c>
      <c r="D94" s="179">
        <v>19786</v>
      </c>
      <c r="E94" s="179">
        <v>20535</v>
      </c>
    </row>
    <row r="95" spans="1:5" ht="12" customHeight="1">
      <c r="A95" s="12" t="s">
        <v>74</v>
      </c>
      <c r="B95" s="9" t="s">
        <v>135</v>
      </c>
      <c r="C95" s="179">
        <v>1600</v>
      </c>
      <c r="D95" s="179">
        <v>2305</v>
      </c>
      <c r="E95" s="179">
        <v>2759</v>
      </c>
    </row>
    <row r="96" spans="1:5" ht="12" customHeight="1">
      <c r="A96" s="12" t="s">
        <v>82</v>
      </c>
      <c r="B96" s="17" t="s">
        <v>136</v>
      </c>
      <c r="C96" s="179"/>
      <c r="D96" s="179"/>
      <c r="E96" s="179"/>
    </row>
    <row r="97" spans="1:5" ht="12" customHeight="1">
      <c r="A97" s="12" t="s">
        <v>75</v>
      </c>
      <c r="B97" s="6" t="s">
        <v>308</v>
      </c>
      <c r="C97" s="179"/>
      <c r="D97" s="179"/>
      <c r="E97" s="179"/>
    </row>
    <row r="98" spans="1:5" ht="12" customHeight="1">
      <c r="A98" s="12" t="s">
        <v>76</v>
      </c>
      <c r="B98" s="87" t="s">
        <v>309</v>
      </c>
      <c r="C98" s="179"/>
      <c r="D98" s="179"/>
      <c r="E98" s="179"/>
    </row>
    <row r="99" spans="1:5" ht="12" customHeight="1">
      <c r="A99" s="12" t="s">
        <v>83</v>
      </c>
      <c r="B99" s="88" t="s">
        <v>310</v>
      </c>
      <c r="C99" s="179"/>
      <c r="D99" s="179"/>
      <c r="E99" s="179"/>
    </row>
    <row r="100" spans="1:5" ht="12" customHeight="1">
      <c r="A100" s="12" t="s">
        <v>84</v>
      </c>
      <c r="B100" s="88" t="s">
        <v>311</v>
      </c>
      <c r="C100" s="179"/>
      <c r="D100" s="179"/>
      <c r="E100" s="179"/>
    </row>
    <row r="101" spans="1:5" ht="12" customHeight="1">
      <c r="A101" s="12" t="s">
        <v>85</v>
      </c>
      <c r="B101" s="87" t="s">
        <v>312</v>
      </c>
      <c r="C101" s="179"/>
      <c r="D101" s="179"/>
      <c r="E101" s="179"/>
    </row>
    <row r="102" spans="1:5" ht="12" customHeight="1">
      <c r="A102" s="12" t="s">
        <v>86</v>
      </c>
      <c r="B102" s="87" t="s">
        <v>313</v>
      </c>
      <c r="C102" s="179"/>
      <c r="D102" s="179"/>
      <c r="E102" s="179"/>
    </row>
    <row r="103" spans="1:5" ht="12" customHeight="1">
      <c r="A103" s="12" t="s">
        <v>88</v>
      </c>
      <c r="B103" s="88" t="s">
        <v>314</v>
      </c>
      <c r="C103" s="179"/>
      <c r="D103" s="179"/>
      <c r="E103" s="179"/>
    </row>
    <row r="104" spans="1:5" ht="12" customHeight="1">
      <c r="A104" s="11" t="s">
        <v>137</v>
      </c>
      <c r="B104" s="89" t="s">
        <v>315</v>
      </c>
      <c r="C104" s="179"/>
      <c r="D104" s="179"/>
      <c r="E104" s="179"/>
    </row>
    <row r="105" spans="1:5" ht="12" customHeight="1">
      <c r="A105" s="12" t="s">
        <v>305</v>
      </c>
      <c r="B105" s="89" t="s">
        <v>316</v>
      </c>
      <c r="C105" s="179"/>
      <c r="D105" s="179"/>
      <c r="E105" s="179"/>
    </row>
    <row r="106" spans="1:5" ht="12" customHeight="1" thickBot="1">
      <c r="A106" s="16" t="s">
        <v>306</v>
      </c>
      <c r="B106" s="90" t="s">
        <v>317</v>
      </c>
      <c r="C106" s="183"/>
      <c r="D106" s="183"/>
      <c r="E106" s="183"/>
    </row>
    <row r="107" spans="1:5" ht="12" customHeight="1" thickBot="1">
      <c r="A107" s="18" t="s">
        <v>7</v>
      </c>
      <c r="B107" s="25" t="s">
        <v>318</v>
      </c>
      <c r="C107" s="175">
        <f>+C108+C110+C112</f>
        <v>66957</v>
      </c>
      <c r="D107" s="175">
        <f>+D108+D110+D112</f>
        <v>68037</v>
      </c>
      <c r="E107" s="175">
        <f>+E108+E110+E112</f>
        <v>67930</v>
      </c>
    </row>
    <row r="108" spans="1:5" ht="12" customHeight="1">
      <c r="A108" s="13" t="s">
        <v>77</v>
      </c>
      <c r="B108" s="6" t="s">
        <v>163</v>
      </c>
      <c r="C108" s="178"/>
      <c r="D108" s="178"/>
      <c r="E108" s="178">
        <v>908</v>
      </c>
    </row>
    <row r="109" spans="1:5" ht="12" customHeight="1">
      <c r="A109" s="13" t="s">
        <v>78</v>
      </c>
      <c r="B109" s="10" t="s">
        <v>322</v>
      </c>
      <c r="C109" s="178"/>
      <c r="D109" s="178"/>
      <c r="E109" s="178"/>
    </row>
    <row r="110" spans="1:5" ht="12" customHeight="1">
      <c r="A110" s="13" t="s">
        <v>79</v>
      </c>
      <c r="B110" s="10" t="s">
        <v>138</v>
      </c>
      <c r="C110" s="177">
        <v>66207</v>
      </c>
      <c r="D110" s="177">
        <v>67287</v>
      </c>
      <c r="E110" s="177">
        <v>65522</v>
      </c>
    </row>
    <row r="111" spans="1:5" ht="12" customHeight="1">
      <c r="A111" s="13" t="s">
        <v>80</v>
      </c>
      <c r="B111" s="10" t="s">
        <v>323</v>
      </c>
      <c r="C111" s="167"/>
      <c r="D111" s="167"/>
      <c r="E111" s="167"/>
    </row>
    <row r="112" spans="1:5" ht="12" customHeight="1">
      <c r="A112" s="13" t="s">
        <v>81</v>
      </c>
      <c r="B112" s="172" t="s">
        <v>166</v>
      </c>
      <c r="C112" s="167">
        <v>750</v>
      </c>
      <c r="D112" s="167">
        <v>750</v>
      </c>
      <c r="E112" s="167">
        <v>1500</v>
      </c>
    </row>
    <row r="113" spans="1:5" ht="12" customHeight="1">
      <c r="A113" s="13" t="s">
        <v>87</v>
      </c>
      <c r="B113" s="171" t="s">
        <v>410</v>
      </c>
      <c r="C113" s="167"/>
      <c r="D113" s="167"/>
      <c r="E113" s="167"/>
    </row>
    <row r="114" spans="1:5" ht="12" customHeight="1">
      <c r="A114" s="13" t="s">
        <v>89</v>
      </c>
      <c r="B114" s="260" t="s">
        <v>328</v>
      </c>
      <c r="C114" s="167"/>
      <c r="D114" s="167"/>
      <c r="E114" s="167"/>
    </row>
    <row r="115" spans="1:5" ht="22.5">
      <c r="A115" s="13" t="s">
        <v>139</v>
      </c>
      <c r="B115" s="88" t="s">
        <v>311</v>
      </c>
      <c r="C115" s="167">
        <v>750</v>
      </c>
      <c r="D115" s="167">
        <v>750</v>
      </c>
      <c r="E115" s="167">
        <v>1500</v>
      </c>
    </row>
    <row r="116" spans="1:5" ht="12" customHeight="1">
      <c r="A116" s="13" t="s">
        <v>140</v>
      </c>
      <c r="B116" s="88" t="s">
        <v>327</v>
      </c>
      <c r="C116" s="167"/>
      <c r="D116" s="167"/>
      <c r="E116" s="167"/>
    </row>
    <row r="117" spans="1:5" ht="12" customHeight="1">
      <c r="A117" s="13" t="s">
        <v>141</v>
      </c>
      <c r="B117" s="88" t="s">
        <v>326</v>
      </c>
      <c r="C117" s="167"/>
      <c r="D117" s="167"/>
      <c r="E117" s="167"/>
    </row>
    <row r="118" spans="1:5" ht="12" customHeight="1">
      <c r="A118" s="13" t="s">
        <v>319</v>
      </c>
      <c r="B118" s="88" t="s">
        <v>314</v>
      </c>
      <c r="C118" s="167"/>
      <c r="D118" s="167"/>
      <c r="E118" s="167"/>
    </row>
    <row r="119" spans="1:5" ht="12" customHeight="1">
      <c r="A119" s="13" t="s">
        <v>320</v>
      </c>
      <c r="B119" s="88" t="s">
        <v>325</v>
      </c>
      <c r="C119" s="167"/>
      <c r="D119" s="167"/>
      <c r="E119" s="167"/>
    </row>
    <row r="120" spans="1:7" ht="23.25" thickBot="1">
      <c r="A120" s="11" t="s">
        <v>321</v>
      </c>
      <c r="B120" s="88" t="s">
        <v>324</v>
      </c>
      <c r="C120" s="168"/>
      <c r="D120" s="168"/>
      <c r="E120" s="168"/>
      <c r="G120" s="279"/>
    </row>
    <row r="121" spans="1:5" ht="12" customHeight="1" thickBot="1">
      <c r="A121" s="18" t="s">
        <v>8</v>
      </c>
      <c r="B121" s="75" t="s">
        <v>329</v>
      </c>
      <c r="C121" s="175">
        <f>+C122+C123</f>
        <v>3859</v>
      </c>
      <c r="D121" s="175">
        <f>+D122+D123</f>
        <v>12541</v>
      </c>
      <c r="E121" s="175">
        <f>+E122+E123</f>
        <v>6428</v>
      </c>
    </row>
    <row r="122" spans="1:5" ht="12" customHeight="1">
      <c r="A122" s="13" t="s">
        <v>60</v>
      </c>
      <c r="B122" s="7" t="s">
        <v>47</v>
      </c>
      <c r="C122" s="178">
        <v>3859</v>
      </c>
      <c r="D122" s="178">
        <v>3621</v>
      </c>
      <c r="E122" s="178">
        <v>3427</v>
      </c>
    </row>
    <row r="123" spans="1:5" ht="12" customHeight="1" thickBot="1">
      <c r="A123" s="14" t="s">
        <v>61</v>
      </c>
      <c r="B123" s="10" t="s">
        <v>48</v>
      </c>
      <c r="C123" s="179"/>
      <c r="D123" s="179">
        <v>8920</v>
      </c>
      <c r="E123" s="179">
        <v>3001</v>
      </c>
    </row>
    <row r="124" spans="1:5" ht="12" customHeight="1" thickBot="1">
      <c r="A124" s="18" t="s">
        <v>9</v>
      </c>
      <c r="B124" s="75" t="s">
        <v>330</v>
      </c>
      <c r="C124" s="175">
        <f>+C91+C107+C121</f>
        <v>103269</v>
      </c>
      <c r="D124" s="175">
        <f>+D91+D107+D121</f>
        <v>115742</v>
      </c>
      <c r="E124" s="175">
        <f>+E91+E107+E121</f>
        <v>113604</v>
      </c>
    </row>
    <row r="125" spans="1:5" ht="12" customHeight="1" thickBot="1">
      <c r="A125" s="18" t="s">
        <v>10</v>
      </c>
      <c r="B125" s="75" t="s">
        <v>331</v>
      </c>
      <c r="C125" s="175">
        <f>+C126+C127+C128</f>
        <v>0</v>
      </c>
      <c r="D125" s="175">
        <f>+D126+D127+D128</f>
        <v>0</v>
      </c>
      <c r="E125" s="175">
        <f>+E126+E127+E128</f>
        <v>0</v>
      </c>
    </row>
    <row r="126" spans="1:5" ht="12" customHeight="1">
      <c r="A126" s="13" t="s">
        <v>64</v>
      </c>
      <c r="B126" s="7" t="s">
        <v>332</v>
      </c>
      <c r="C126" s="167"/>
      <c r="D126" s="167"/>
      <c r="E126" s="167"/>
    </row>
    <row r="127" spans="1:5" ht="12" customHeight="1">
      <c r="A127" s="13" t="s">
        <v>65</v>
      </c>
      <c r="B127" s="7" t="s">
        <v>333</v>
      </c>
      <c r="C127" s="167"/>
      <c r="D127" s="167"/>
      <c r="E127" s="167"/>
    </row>
    <row r="128" spans="1:5" ht="12" customHeight="1" thickBot="1">
      <c r="A128" s="11" t="s">
        <v>66</v>
      </c>
      <c r="B128" s="5" t="s">
        <v>334</v>
      </c>
      <c r="C128" s="167"/>
      <c r="D128" s="167"/>
      <c r="E128" s="167"/>
    </row>
    <row r="129" spans="1:5" ht="12" customHeight="1" thickBot="1">
      <c r="A129" s="18" t="s">
        <v>11</v>
      </c>
      <c r="B129" s="75" t="s">
        <v>397</v>
      </c>
      <c r="C129" s="175">
        <f>+C130+C131+C132+C133</f>
        <v>0</v>
      </c>
      <c r="D129" s="175">
        <f>+D130+D131+D132+D133</f>
        <v>0</v>
      </c>
      <c r="E129" s="175">
        <f>+E130+E131+E132+E133</f>
        <v>0</v>
      </c>
    </row>
    <row r="130" spans="1:5" ht="12" customHeight="1">
      <c r="A130" s="13" t="s">
        <v>67</v>
      </c>
      <c r="B130" s="7" t="s">
        <v>335</v>
      </c>
      <c r="C130" s="167"/>
      <c r="D130" s="167"/>
      <c r="E130" s="167"/>
    </row>
    <row r="131" spans="1:5" ht="12" customHeight="1">
      <c r="A131" s="13" t="s">
        <v>68</v>
      </c>
      <c r="B131" s="7" t="s">
        <v>336</v>
      </c>
      <c r="C131" s="167"/>
      <c r="D131" s="167"/>
      <c r="E131" s="167"/>
    </row>
    <row r="132" spans="1:5" ht="12" customHeight="1">
      <c r="A132" s="13" t="s">
        <v>238</v>
      </c>
      <c r="B132" s="7" t="s">
        <v>337</v>
      </c>
      <c r="C132" s="167"/>
      <c r="D132" s="167"/>
      <c r="E132" s="167"/>
    </row>
    <row r="133" spans="1:5" ht="12" customHeight="1" thickBot="1">
      <c r="A133" s="11" t="s">
        <v>239</v>
      </c>
      <c r="B133" s="5" t="s">
        <v>338</v>
      </c>
      <c r="C133" s="167"/>
      <c r="D133" s="167"/>
      <c r="E133" s="167"/>
    </row>
    <row r="134" spans="1:5" ht="12" customHeight="1" thickBot="1">
      <c r="A134" s="18" t="s">
        <v>12</v>
      </c>
      <c r="B134" s="75" t="s">
        <v>339</v>
      </c>
      <c r="C134" s="181">
        <f>+C135+C136+C137+C138</f>
        <v>0</v>
      </c>
      <c r="D134" s="181">
        <f>+D135+D136+D137+D138</f>
        <v>0</v>
      </c>
      <c r="E134" s="181">
        <f>+E135+E136+E137+E138</f>
        <v>0</v>
      </c>
    </row>
    <row r="135" spans="1:5" ht="12" customHeight="1">
      <c r="A135" s="13" t="s">
        <v>69</v>
      </c>
      <c r="B135" s="7" t="s">
        <v>340</v>
      </c>
      <c r="C135" s="167"/>
      <c r="D135" s="167"/>
      <c r="E135" s="167"/>
    </row>
    <row r="136" spans="1:5" ht="12" customHeight="1">
      <c r="A136" s="13" t="s">
        <v>70</v>
      </c>
      <c r="B136" s="7" t="s">
        <v>350</v>
      </c>
      <c r="C136" s="167"/>
      <c r="D136" s="167"/>
      <c r="E136" s="167"/>
    </row>
    <row r="137" spans="1:5" ht="12" customHeight="1">
      <c r="A137" s="13" t="s">
        <v>251</v>
      </c>
      <c r="B137" s="7" t="s">
        <v>341</v>
      </c>
      <c r="C137" s="167"/>
      <c r="D137" s="167"/>
      <c r="E137" s="167"/>
    </row>
    <row r="138" spans="1:5" ht="12" customHeight="1" thickBot="1">
      <c r="A138" s="11" t="s">
        <v>252</v>
      </c>
      <c r="B138" s="5" t="s">
        <v>342</v>
      </c>
      <c r="C138" s="167"/>
      <c r="D138" s="167"/>
      <c r="E138" s="167"/>
    </row>
    <row r="139" spans="1:5" ht="12" customHeight="1" thickBot="1">
      <c r="A139" s="18" t="s">
        <v>13</v>
      </c>
      <c r="B139" s="75" t="s">
        <v>343</v>
      </c>
      <c r="C139" s="184">
        <f>+C140+C141+C142+C143</f>
        <v>0</v>
      </c>
      <c r="D139" s="184">
        <f>+D140+D141+D142+D143</f>
        <v>0</v>
      </c>
      <c r="E139" s="184">
        <f>+E140+E141+E142+E143</f>
        <v>0</v>
      </c>
    </row>
    <row r="140" spans="1:5" ht="12" customHeight="1">
      <c r="A140" s="13" t="s">
        <v>132</v>
      </c>
      <c r="B140" s="7" t="s">
        <v>344</v>
      </c>
      <c r="C140" s="167"/>
      <c r="D140" s="167"/>
      <c r="E140" s="167"/>
    </row>
    <row r="141" spans="1:5" ht="12" customHeight="1">
      <c r="A141" s="13" t="s">
        <v>133</v>
      </c>
      <c r="B141" s="7" t="s">
        <v>345</v>
      </c>
      <c r="C141" s="167"/>
      <c r="D141" s="167"/>
      <c r="E141" s="167"/>
    </row>
    <row r="142" spans="1:5" ht="12" customHeight="1">
      <c r="A142" s="13" t="s">
        <v>165</v>
      </c>
      <c r="B142" s="7" t="s">
        <v>346</v>
      </c>
      <c r="C142" s="167"/>
      <c r="D142" s="167"/>
      <c r="E142" s="167"/>
    </row>
    <row r="143" spans="1:5" ht="12" customHeight="1" thickBot="1">
      <c r="A143" s="13" t="s">
        <v>254</v>
      </c>
      <c r="B143" s="7" t="s">
        <v>347</v>
      </c>
      <c r="C143" s="167"/>
      <c r="D143" s="167"/>
      <c r="E143" s="167"/>
    </row>
    <row r="144" spans="1:10" ht="15" customHeight="1" thickBot="1">
      <c r="A144" s="18" t="s">
        <v>14</v>
      </c>
      <c r="B144" s="75" t="s">
        <v>348</v>
      </c>
      <c r="C144" s="276">
        <f>+C125+C129+C134+C139</f>
        <v>0</v>
      </c>
      <c r="D144" s="276">
        <f>+D125+D129+D134+D139</f>
        <v>0</v>
      </c>
      <c r="E144" s="276">
        <f>+E125+E129+E134+E139</f>
        <v>0</v>
      </c>
      <c r="G144" s="277"/>
      <c r="H144" s="278"/>
      <c r="I144" s="278"/>
      <c r="J144" s="278"/>
    </row>
    <row r="145" spans="1:10" ht="12.75" customHeight="1" thickBot="1">
      <c r="A145" s="366" t="s">
        <v>15</v>
      </c>
      <c r="B145" s="367" t="s">
        <v>479</v>
      </c>
      <c r="C145" s="276"/>
      <c r="D145" s="276"/>
      <c r="E145" s="276"/>
      <c r="G145" s="277"/>
      <c r="H145" s="278"/>
      <c r="I145" s="278"/>
      <c r="J145" s="278"/>
    </row>
    <row r="146" spans="1:10" ht="12.75" customHeight="1" thickBot="1">
      <c r="A146" s="366" t="s">
        <v>16</v>
      </c>
      <c r="B146" s="367" t="s">
        <v>480</v>
      </c>
      <c r="C146" s="276"/>
      <c r="D146" s="276"/>
      <c r="E146" s="276"/>
      <c r="G146" s="277"/>
      <c r="H146" s="278"/>
      <c r="I146" s="278"/>
      <c r="J146" s="278"/>
    </row>
    <row r="147" spans="1:5" s="263" customFormat="1" ht="12.75" customHeight="1" thickBot="1">
      <c r="A147" s="173" t="s">
        <v>17</v>
      </c>
      <c r="B147" s="238" t="s">
        <v>478</v>
      </c>
      <c r="C147" s="276">
        <f>+C124+C144</f>
        <v>103269</v>
      </c>
      <c r="D147" s="276">
        <f>+D124+D144</f>
        <v>115742</v>
      </c>
      <c r="E147" s="276">
        <f>+E124+E144</f>
        <v>113604</v>
      </c>
    </row>
    <row r="148" spans="1:5" s="263" customFormat="1" ht="12.75" customHeight="1">
      <c r="A148" s="370"/>
      <c r="B148" s="371"/>
      <c r="C148" s="372"/>
      <c r="D148" s="372"/>
      <c r="E148" s="372"/>
    </row>
    <row r="149" spans="1:5" s="263" customFormat="1" ht="12.75" customHeight="1">
      <c r="A149" s="343" t="s">
        <v>351</v>
      </c>
      <c r="B149" s="343"/>
      <c r="C149" s="343"/>
      <c r="D149" s="343"/>
      <c r="E149" s="343"/>
    </row>
    <row r="150" spans="1:5" s="263" customFormat="1" ht="12.75" customHeight="1" thickBot="1">
      <c r="A150" s="440" t="s">
        <v>114</v>
      </c>
      <c r="B150" s="440"/>
      <c r="C150" s="86"/>
      <c r="D150" s="86"/>
      <c r="E150" s="86"/>
    </row>
    <row r="151" spans="1:5" s="263" customFormat="1" ht="23.25" customHeight="1" thickBot="1">
      <c r="A151" s="18">
        <v>1</v>
      </c>
      <c r="B151" s="25" t="s">
        <v>352</v>
      </c>
      <c r="C151" s="175">
        <f>+C60-C124</f>
        <v>-57597</v>
      </c>
      <c r="D151" s="175">
        <f>+D60-D124</f>
        <v>-57597</v>
      </c>
      <c r="E151" s="175">
        <f>+E60-E124</f>
        <v>-35899</v>
      </c>
    </row>
    <row r="152" spans="1:5" s="263" customFormat="1" ht="22.5" customHeight="1" thickBot="1">
      <c r="A152" s="18" t="s">
        <v>7</v>
      </c>
      <c r="B152" s="25" t="s">
        <v>353</v>
      </c>
      <c r="C152" s="175">
        <f>+C83-C144</f>
        <v>57597</v>
      </c>
      <c r="D152" s="175">
        <f>+D83-D144</f>
        <v>57597</v>
      </c>
      <c r="E152" s="175">
        <f>+E83-E144</f>
        <v>35899</v>
      </c>
    </row>
    <row r="153" spans="1:5" s="263" customFormat="1" ht="12.75" customHeight="1">
      <c r="A153" s="370"/>
      <c r="C153" s="372"/>
      <c r="D153" s="372"/>
      <c r="E153" s="372"/>
    </row>
    <row r="154" spans="1:5" s="263" customFormat="1" ht="12.75" customHeight="1">
      <c r="A154" s="363" t="s">
        <v>490</v>
      </c>
      <c r="B154" s="239"/>
      <c r="C154" s="372"/>
      <c r="D154" s="372"/>
      <c r="E154" s="372"/>
    </row>
    <row r="155" spans="1:6" s="263" customFormat="1" ht="12" customHeight="1">
      <c r="A155" s="370"/>
      <c r="B155" s="368"/>
      <c r="C155" s="372"/>
      <c r="D155" s="372"/>
      <c r="E155" s="372"/>
      <c r="F155" s="368"/>
    </row>
    <row r="156" spans="1:6" s="263" customFormat="1" ht="12.75" customHeight="1" hidden="1">
      <c r="A156" s="370"/>
      <c r="B156" s="371"/>
      <c r="C156" s="372"/>
      <c r="D156" s="372"/>
      <c r="E156" s="372"/>
      <c r="F156" s="368"/>
    </row>
    <row r="157" spans="1:6" ht="15.75" customHeight="1" hidden="1">
      <c r="A157" s="377"/>
      <c r="B157" s="371"/>
      <c r="C157" s="377"/>
      <c r="D157" s="377"/>
      <c r="E157" s="377"/>
      <c r="F157" s="279"/>
    </row>
    <row r="158" spans="1:6" ht="14.25" customHeight="1" hidden="1">
      <c r="A158" s="377"/>
      <c r="B158" s="371"/>
      <c r="C158" s="377"/>
      <c r="D158" s="377"/>
      <c r="E158" s="377"/>
      <c r="F158" s="279"/>
    </row>
    <row r="159" spans="1:6" ht="15.75" hidden="1">
      <c r="A159" s="373"/>
      <c r="B159" s="373"/>
      <c r="C159" s="373"/>
      <c r="D159" s="373"/>
      <c r="E159" s="373"/>
      <c r="F159" s="279"/>
    </row>
    <row r="160" spans="1:6" ht="15" customHeight="1" hidden="1">
      <c r="A160" s="438"/>
      <c r="B160" s="438"/>
      <c r="C160" s="361"/>
      <c r="D160" s="361"/>
      <c r="E160" s="361"/>
      <c r="F160" s="279"/>
    </row>
    <row r="161" spans="1:6" ht="13.5" customHeight="1" hidden="1">
      <c r="A161" s="374"/>
      <c r="B161" s="375"/>
      <c r="C161" s="369"/>
      <c r="D161" s="369"/>
      <c r="E161" s="369"/>
      <c r="F161" s="279"/>
    </row>
    <row r="162" spans="1:6" ht="27.75" customHeight="1" hidden="1">
      <c r="A162" s="374"/>
      <c r="B162" s="375"/>
      <c r="C162" s="369"/>
      <c r="D162" s="369"/>
      <c r="E162" s="369"/>
      <c r="F162" s="279"/>
    </row>
    <row r="163" spans="1:6" ht="12" customHeight="1">
      <c r="A163" s="376"/>
      <c r="B163" s="377"/>
      <c r="C163" s="377"/>
      <c r="D163" s="377"/>
      <c r="E163" s="377"/>
      <c r="F163" s="279"/>
    </row>
    <row r="164" spans="1:5" ht="15.75">
      <c r="A164" s="377"/>
      <c r="B164" s="377"/>
      <c r="C164" s="377"/>
      <c r="D164" s="377"/>
      <c r="E164" s="377"/>
    </row>
  </sheetData>
  <sheetProtection/>
  <mergeCells count="6">
    <mergeCell ref="A160:B160"/>
    <mergeCell ref="A87:E87"/>
    <mergeCell ref="A1:E1"/>
    <mergeCell ref="A2:B2"/>
    <mergeCell ref="A88:B88"/>
    <mergeCell ref="A150:B150"/>
  </mergeCells>
  <printOptions headings="1"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71" r:id="rId1"/>
  <headerFooter scaleWithDoc="0" alignWithMargins="0">
    <oddHeader>&amp;C&amp;"Times New Roman CE,Félkövér"&amp;12
Mogyorósbánya Község Önkormányzat
2014. ÉVI KÖLTSÉGVETÉSÉNEK ÖSSZEVONT MÉRLEGE&amp;10
&amp;R&amp;"Times New Roman CE,Félkövér dőlt"&amp;11 1.1. melléklet az 1/2014. (I.28.) önkormányzati rendelethez*</oddHeader>
  </headerFooter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2"/>
  <sheetViews>
    <sheetView zoomScale="120" zoomScaleNormal="120" zoomScaleSheetLayoutView="100" zoomScalePageLayoutView="0" workbookViewId="0" topLeftCell="A139">
      <selection activeCell="J3" sqref="J3"/>
    </sheetView>
  </sheetViews>
  <sheetFormatPr defaultColWidth="9.00390625" defaultRowHeight="12.75"/>
  <cols>
    <col min="1" max="1" width="5.625" style="239" customWidth="1"/>
    <col min="2" max="2" width="57.00390625" style="239" customWidth="1"/>
    <col min="3" max="4" width="10.625" style="239" customWidth="1"/>
    <col min="5" max="5" width="10.50390625" style="240" customWidth="1"/>
    <col min="6" max="16384" width="9.375" style="261" customWidth="1"/>
  </cols>
  <sheetData>
    <row r="1" spans="1:5" ht="15.75" customHeight="1">
      <c r="A1" s="439" t="s">
        <v>3</v>
      </c>
      <c r="B1" s="439"/>
      <c r="C1" s="439"/>
      <c r="D1" s="439"/>
      <c r="E1" s="439"/>
    </row>
    <row r="2" spans="1:5" ht="15.75" customHeight="1" thickBot="1">
      <c r="A2" s="440" t="s">
        <v>112</v>
      </c>
      <c r="B2" s="440"/>
      <c r="C2" s="361"/>
      <c r="D2" s="361"/>
      <c r="E2" s="185" t="s">
        <v>164</v>
      </c>
    </row>
    <row r="3" spans="1:5" ht="37.5" customHeight="1" thickBot="1">
      <c r="A3" s="21" t="s">
        <v>59</v>
      </c>
      <c r="B3" s="22" t="s">
        <v>5</v>
      </c>
      <c r="C3" s="30" t="s">
        <v>193</v>
      </c>
      <c r="D3" s="30" t="s">
        <v>487</v>
      </c>
      <c r="E3" s="30" t="s">
        <v>488</v>
      </c>
    </row>
    <row r="4" spans="1:5" s="262" customFormat="1" ht="12" customHeight="1" thickBot="1">
      <c r="A4" s="256">
        <v>1</v>
      </c>
      <c r="B4" s="257">
        <v>2</v>
      </c>
      <c r="C4" s="258">
        <v>3</v>
      </c>
      <c r="D4" s="258">
        <v>4</v>
      </c>
      <c r="E4" s="258">
        <v>5</v>
      </c>
    </row>
    <row r="5" spans="1:5" s="263" customFormat="1" ht="12" customHeight="1" thickBot="1">
      <c r="A5" s="18" t="s">
        <v>6</v>
      </c>
      <c r="B5" s="19" t="s">
        <v>194</v>
      </c>
      <c r="C5" s="175">
        <f>+C6+C7+C8+C9+C10+C11</f>
        <v>9582</v>
      </c>
      <c r="D5" s="175">
        <f>+D6+D7+D8+D9+D10+D11</f>
        <v>10355</v>
      </c>
      <c r="E5" s="175">
        <f>+E6+E7+E8+E9+E10+E11</f>
        <v>10809</v>
      </c>
    </row>
    <row r="6" spans="1:5" s="263" customFormat="1" ht="12" customHeight="1">
      <c r="A6" s="13" t="s">
        <v>71</v>
      </c>
      <c r="B6" s="264" t="s">
        <v>195</v>
      </c>
      <c r="C6" s="178">
        <v>3770</v>
      </c>
      <c r="D6" s="178">
        <v>3770</v>
      </c>
      <c r="E6" s="178">
        <v>3770</v>
      </c>
    </row>
    <row r="7" spans="1:5" s="263" customFormat="1" ht="12" customHeight="1">
      <c r="A7" s="12" t="s">
        <v>72</v>
      </c>
      <c r="B7" s="265" t="s">
        <v>196</v>
      </c>
      <c r="C7" s="177"/>
      <c r="D7" s="177"/>
      <c r="E7" s="177"/>
    </row>
    <row r="8" spans="1:5" s="263" customFormat="1" ht="12" customHeight="1">
      <c r="A8" s="12" t="s">
        <v>73</v>
      </c>
      <c r="B8" s="265" t="s">
        <v>197</v>
      </c>
      <c r="C8" s="177">
        <v>4811</v>
      </c>
      <c r="D8" s="177">
        <v>5516</v>
      </c>
      <c r="E8" s="177">
        <v>5970</v>
      </c>
    </row>
    <row r="9" spans="1:5" s="263" customFormat="1" ht="12" customHeight="1">
      <c r="A9" s="12" t="s">
        <v>74</v>
      </c>
      <c r="B9" s="265" t="s">
        <v>198</v>
      </c>
      <c r="C9" s="177">
        <v>1001</v>
      </c>
      <c r="D9" s="177">
        <v>1001</v>
      </c>
      <c r="E9" s="177">
        <v>1001</v>
      </c>
    </row>
    <row r="10" spans="1:5" s="263" customFormat="1" ht="12" customHeight="1">
      <c r="A10" s="12" t="s">
        <v>108</v>
      </c>
      <c r="B10" s="265" t="s">
        <v>199</v>
      </c>
      <c r="C10" s="177"/>
      <c r="D10" s="177">
        <v>68</v>
      </c>
      <c r="E10" s="177">
        <v>68</v>
      </c>
    </row>
    <row r="11" spans="1:5" s="263" customFormat="1" ht="12" customHeight="1" thickBot="1">
      <c r="A11" s="14" t="s">
        <v>75</v>
      </c>
      <c r="B11" s="266" t="s">
        <v>200</v>
      </c>
      <c r="C11" s="177"/>
      <c r="D11" s="177"/>
      <c r="E11" s="177"/>
    </row>
    <row r="12" spans="1:5" s="263" customFormat="1" ht="12" customHeight="1" thickBot="1">
      <c r="A12" s="18" t="s">
        <v>7</v>
      </c>
      <c r="B12" s="170" t="s">
        <v>201</v>
      </c>
      <c r="C12" s="175">
        <f>+C13+C14+C15+C16+C17</f>
        <v>0</v>
      </c>
      <c r="D12" s="175">
        <f>+D13+D14+D15+D16+D17</f>
        <v>1700</v>
      </c>
      <c r="E12" s="175">
        <f>+E13+E14+E15+E16+E17</f>
        <v>2970</v>
      </c>
    </row>
    <row r="13" spans="1:5" s="263" customFormat="1" ht="12" customHeight="1">
      <c r="A13" s="13" t="s">
        <v>77</v>
      </c>
      <c r="B13" s="264" t="s">
        <v>202</v>
      </c>
      <c r="C13" s="178"/>
      <c r="D13" s="178"/>
      <c r="E13" s="178"/>
    </row>
    <row r="14" spans="1:5" s="263" customFormat="1" ht="12" customHeight="1">
      <c r="A14" s="12" t="s">
        <v>78</v>
      </c>
      <c r="B14" s="265" t="s">
        <v>203</v>
      </c>
      <c r="C14" s="177"/>
      <c r="D14" s="177"/>
      <c r="E14" s="177"/>
    </row>
    <row r="15" spans="1:5" s="263" customFormat="1" ht="12" customHeight="1">
      <c r="A15" s="12" t="s">
        <v>79</v>
      </c>
      <c r="B15" s="265" t="s">
        <v>404</v>
      </c>
      <c r="C15" s="177"/>
      <c r="D15" s="177"/>
      <c r="E15" s="177"/>
    </row>
    <row r="16" spans="1:5" s="263" customFormat="1" ht="12" customHeight="1">
      <c r="A16" s="12" t="s">
        <v>80</v>
      </c>
      <c r="B16" s="265" t="s">
        <v>463</v>
      </c>
      <c r="C16" s="177"/>
      <c r="D16" s="177">
        <v>169</v>
      </c>
      <c r="E16" s="177">
        <v>270</v>
      </c>
    </row>
    <row r="17" spans="1:5" s="263" customFormat="1" ht="12" customHeight="1">
      <c r="A17" s="12" t="s">
        <v>81</v>
      </c>
      <c r="B17" s="265" t="s">
        <v>465</v>
      </c>
      <c r="C17" s="177"/>
      <c r="D17" s="177">
        <v>1531</v>
      </c>
      <c r="E17" s="177">
        <v>2700</v>
      </c>
    </row>
    <row r="18" spans="1:5" s="263" customFormat="1" ht="12" customHeight="1" thickBot="1">
      <c r="A18" s="14" t="s">
        <v>87</v>
      </c>
      <c r="B18" s="266" t="s">
        <v>205</v>
      </c>
      <c r="C18" s="179"/>
      <c r="D18" s="179"/>
      <c r="E18" s="179"/>
    </row>
    <row r="19" spans="1:5" s="263" customFormat="1" ht="12" customHeight="1" thickBot="1">
      <c r="A19" s="18" t="s">
        <v>8</v>
      </c>
      <c r="B19" s="19" t="s">
        <v>206</v>
      </c>
      <c r="C19" s="175">
        <f>+C20+C21+C22+C23+C24</f>
        <v>9360</v>
      </c>
      <c r="D19" s="175">
        <f>+D20+D21+D22+D23+D24</f>
        <v>19360</v>
      </c>
      <c r="E19" s="175">
        <f>+E20+E21+E22+E23+E24</f>
        <v>21524</v>
      </c>
    </row>
    <row r="20" spans="1:5" s="263" customFormat="1" ht="12" customHeight="1">
      <c r="A20" s="13" t="s">
        <v>60</v>
      </c>
      <c r="B20" s="264" t="s">
        <v>467</v>
      </c>
      <c r="C20" s="178">
        <v>6360</v>
      </c>
      <c r="D20" s="178">
        <v>6360</v>
      </c>
      <c r="E20" s="178">
        <v>6360</v>
      </c>
    </row>
    <row r="21" spans="1:5" s="263" customFormat="1" ht="12" customHeight="1">
      <c r="A21" s="12" t="s">
        <v>61</v>
      </c>
      <c r="B21" s="264" t="s">
        <v>468</v>
      </c>
      <c r="C21" s="177"/>
      <c r="D21" s="177">
        <v>10000</v>
      </c>
      <c r="E21" s="177">
        <v>10000</v>
      </c>
    </row>
    <row r="22" spans="1:5" s="263" customFormat="1" ht="12" customHeight="1">
      <c r="A22" s="12" t="s">
        <v>62</v>
      </c>
      <c r="B22" s="265" t="s">
        <v>406</v>
      </c>
      <c r="C22" s="177"/>
      <c r="D22" s="177"/>
      <c r="E22" s="177">
        <v>2164</v>
      </c>
    </row>
    <row r="23" spans="1:5" s="263" customFormat="1" ht="12" customHeight="1">
      <c r="A23" s="12" t="s">
        <v>63</v>
      </c>
      <c r="B23" s="265" t="s">
        <v>407</v>
      </c>
      <c r="C23" s="177">
        <v>3000</v>
      </c>
      <c r="D23" s="177">
        <v>3000</v>
      </c>
      <c r="E23" s="177">
        <v>3000</v>
      </c>
    </row>
    <row r="24" spans="1:5" s="263" customFormat="1" ht="12" customHeight="1">
      <c r="A24" s="12" t="s">
        <v>122</v>
      </c>
      <c r="B24" s="265" t="s">
        <v>209</v>
      </c>
      <c r="C24" s="177"/>
      <c r="D24" s="177"/>
      <c r="E24" s="177"/>
    </row>
    <row r="25" spans="1:5" s="263" customFormat="1" ht="12" customHeight="1" thickBot="1">
      <c r="A25" s="14" t="s">
        <v>123</v>
      </c>
      <c r="B25" s="266" t="s">
        <v>210</v>
      </c>
      <c r="C25" s="179"/>
      <c r="D25" s="179"/>
      <c r="E25" s="179"/>
    </row>
    <row r="26" spans="1:5" s="263" customFormat="1" ht="12" customHeight="1" thickBot="1">
      <c r="A26" s="18" t="s">
        <v>124</v>
      </c>
      <c r="B26" s="19" t="s">
        <v>211</v>
      </c>
      <c r="C26" s="181">
        <f>+C27+C30+C31+C32</f>
        <v>21870</v>
      </c>
      <c r="D26" s="181">
        <f>+D27+D30+D31+D32</f>
        <v>21870</v>
      </c>
      <c r="E26" s="181">
        <f>+E27+E30+E31+E32</f>
        <v>21870</v>
      </c>
    </row>
    <row r="27" spans="1:5" s="263" customFormat="1" ht="12" customHeight="1">
      <c r="A27" s="13" t="s">
        <v>212</v>
      </c>
      <c r="B27" s="264" t="s">
        <v>218</v>
      </c>
      <c r="C27" s="259">
        <f>+C28+C29</f>
        <v>18677</v>
      </c>
      <c r="D27" s="259">
        <f>+D28+D29</f>
        <v>18677</v>
      </c>
      <c r="E27" s="259">
        <f>+E28+E29</f>
        <v>18677</v>
      </c>
    </row>
    <row r="28" spans="1:5" s="263" customFormat="1" ht="12" customHeight="1">
      <c r="A28" s="12" t="s">
        <v>213</v>
      </c>
      <c r="B28" s="265" t="s">
        <v>219</v>
      </c>
      <c r="C28" s="177">
        <v>1549</v>
      </c>
      <c r="D28" s="177">
        <v>1549</v>
      </c>
      <c r="E28" s="177">
        <v>1549</v>
      </c>
    </row>
    <row r="29" spans="1:5" s="263" customFormat="1" ht="12" customHeight="1">
      <c r="A29" s="12" t="s">
        <v>214</v>
      </c>
      <c r="B29" s="265" t="s">
        <v>220</v>
      </c>
      <c r="C29" s="177">
        <v>17128</v>
      </c>
      <c r="D29" s="177">
        <v>17128</v>
      </c>
      <c r="E29" s="177">
        <v>17128</v>
      </c>
    </row>
    <row r="30" spans="1:5" s="263" customFormat="1" ht="12" customHeight="1">
      <c r="A30" s="12" t="s">
        <v>215</v>
      </c>
      <c r="B30" s="265" t="s">
        <v>221</v>
      </c>
      <c r="C30" s="177">
        <v>2776</v>
      </c>
      <c r="D30" s="177">
        <v>2776</v>
      </c>
      <c r="E30" s="177">
        <v>2776</v>
      </c>
    </row>
    <row r="31" spans="1:5" s="263" customFormat="1" ht="12" customHeight="1">
      <c r="A31" s="12" t="s">
        <v>216</v>
      </c>
      <c r="B31" s="265" t="s">
        <v>222</v>
      </c>
      <c r="C31" s="177">
        <v>417</v>
      </c>
      <c r="D31" s="177">
        <v>417</v>
      </c>
      <c r="E31" s="177">
        <v>417</v>
      </c>
    </row>
    <row r="32" spans="1:5" s="263" customFormat="1" ht="12" customHeight="1" thickBot="1">
      <c r="A32" s="14" t="s">
        <v>217</v>
      </c>
      <c r="B32" s="266" t="s">
        <v>223</v>
      </c>
      <c r="C32" s="179"/>
      <c r="D32" s="179"/>
      <c r="E32" s="179"/>
    </row>
    <row r="33" spans="1:5" s="263" customFormat="1" ht="12" customHeight="1" thickBot="1">
      <c r="A33" s="18" t="s">
        <v>10</v>
      </c>
      <c r="B33" s="19" t="s">
        <v>224</v>
      </c>
      <c r="C33" s="175">
        <f>SUM(C34:C43)</f>
        <v>4860</v>
      </c>
      <c r="D33" s="175">
        <f>SUM(D34:D43)</f>
        <v>4860</v>
      </c>
      <c r="E33" s="175">
        <f>SUM(E34:E43)</f>
        <v>4860</v>
      </c>
    </row>
    <row r="34" spans="1:5" s="263" customFormat="1" ht="12" customHeight="1">
      <c r="A34" s="13" t="s">
        <v>64</v>
      </c>
      <c r="B34" s="264" t="s">
        <v>227</v>
      </c>
      <c r="C34" s="178"/>
      <c r="D34" s="178"/>
      <c r="E34" s="178"/>
    </row>
    <row r="35" spans="1:5" s="263" customFormat="1" ht="12" customHeight="1">
      <c r="A35" s="12" t="s">
        <v>65</v>
      </c>
      <c r="B35" s="265" t="s">
        <v>228</v>
      </c>
      <c r="C35" s="177"/>
      <c r="D35" s="177"/>
      <c r="E35" s="177"/>
    </row>
    <row r="36" spans="1:5" s="263" customFormat="1" ht="12" customHeight="1">
      <c r="A36" s="12" t="s">
        <v>66</v>
      </c>
      <c r="B36" s="265" t="s">
        <v>229</v>
      </c>
      <c r="C36" s="177">
        <v>1190</v>
      </c>
      <c r="D36" s="177">
        <v>1190</v>
      </c>
      <c r="E36" s="177">
        <v>1190</v>
      </c>
    </row>
    <row r="37" spans="1:5" s="263" customFormat="1" ht="12" customHeight="1">
      <c r="A37" s="12" t="s">
        <v>126</v>
      </c>
      <c r="B37" s="265" t="s">
        <v>230</v>
      </c>
      <c r="C37" s="177">
        <v>1020</v>
      </c>
      <c r="D37" s="177">
        <v>1020</v>
      </c>
      <c r="E37" s="177">
        <v>1020</v>
      </c>
    </row>
    <row r="38" spans="1:5" s="263" customFormat="1" ht="12" customHeight="1">
      <c r="A38" s="12" t="s">
        <v>127</v>
      </c>
      <c r="B38" s="265" t="s">
        <v>231</v>
      </c>
      <c r="C38" s="177">
        <v>2250</v>
      </c>
      <c r="D38" s="177">
        <v>2250</v>
      </c>
      <c r="E38" s="177">
        <v>2250</v>
      </c>
    </row>
    <row r="39" spans="1:5" s="263" customFormat="1" ht="12" customHeight="1">
      <c r="A39" s="12" t="s">
        <v>128</v>
      </c>
      <c r="B39" s="265" t="s">
        <v>232</v>
      </c>
      <c r="C39" s="177"/>
      <c r="D39" s="177"/>
      <c r="E39" s="177"/>
    </row>
    <row r="40" spans="1:5" s="263" customFormat="1" ht="12" customHeight="1">
      <c r="A40" s="12" t="s">
        <v>129</v>
      </c>
      <c r="B40" s="265" t="s">
        <v>233</v>
      </c>
      <c r="C40" s="177"/>
      <c r="D40" s="177"/>
      <c r="E40" s="177"/>
    </row>
    <row r="41" spans="1:5" s="263" customFormat="1" ht="12" customHeight="1">
      <c r="A41" s="12" t="s">
        <v>130</v>
      </c>
      <c r="B41" s="265" t="s">
        <v>234</v>
      </c>
      <c r="C41" s="177">
        <v>400</v>
      </c>
      <c r="D41" s="177">
        <v>400</v>
      </c>
      <c r="E41" s="177">
        <v>400</v>
      </c>
    </row>
    <row r="42" spans="1:5" s="263" customFormat="1" ht="12" customHeight="1">
      <c r="A42" s="12" t="s">
        <v>225</v>
      </c>
      <c r="B42" s="265" t="s">
        <v>235</v>
      </c>
      <c r="C42" s="180"/>
      <c r="D42" s="180"/>
      <c r="E42" s="180"/>
    </row>
    <row r="43" spans="1:5" s="263" customFormat="1" ht="12" customHeight="1" thickBot="1">
      <c r="A43" s="14" t="s">
        <v>226</v>
      </c>
      <c r="B43" s="266" t="s">
        <v>236</v>
      </c>
      <c r="C43" s="253"/>
      <c r="D43" s="253"/>
      <c r="E43" s="253"/>
    </row>
    <row r="44" spans="1:5" s="263" customFormat="1" ht="12" customHeight="1" thickBot="1">
      <c r="A44" s="18" t="s">
        <v>11</v>
      </c>
      <c r="B44" s="19" t="s">
        <v>237</v>
      </c>
      <c r="C44" s="175">
        <f>SUM(C45:C49)</f>
        <v>0</v>
      </c>
      <c r="D44" s="175">
        <f>SUM(D45:D49)</f>
        <v>0</v>
      </c>
      <c r="E44" s="175">
        <f>SUM(E45:E49)</f>
        <v>0</v>
      </c>
    </row>
    <row r="45" spans="1:5" s="263" customFormat="1" ht="12" customHeight="1">
      <c r="A45" s="13" t="s">
        <v>67</v>
      </c>
      <c r="B45" s="264" t="s">
        <v>241</v>
      </c>
      <c r="C45" s="297"/>
      <c r="D45" s="297"/>
      <c r="E45" s="297"/>
    </row>
    <row r="46" spans="1:5" s="263" customFormat="1" ht="12" customHeight="1">
      <c r="A46" s="12" t="s">
        <v>68</v>
      </c>
      <c r="B46" s="265" t="s">
        <v>242</v>
      </c>
      <c r="C46" s="180"/>
      <c r="D46" s="180"/>
      <c r="E46" s="180"/>
    </row>
    <row r="47" spans="1:5" s="263" customFormat="1" ht="12" customHeight="1">
      <c r="A47" s="12" t="s">
        <v>238</v>
      </c>
      <c r="B47" s="265" t="s">
        <v>243</v>
      </c>
      <c r="C47" s="180"/>
      <c r="D47" s="180"/>
      <c r="E47" s="180"/>
    </row>
    <row r="48" spans="1:5" s="263" customFormat="1" ht="12" customHeight="1">
      <c r="A48" s="12" t="s">
        <v>239</v>
      </c>
      <c r="B48" s="265" t="s">
        <v>244</v>
      </c>
      <c r="C48" s="180"/>
      <c r="D48" s="180"/>
      <c r="E48" s="180"/>
    </row>
    <row r="49" spans="1:5" s="263" customFormat="1" ht="12" customHeight="1" thickBot="1">
      <c r="A49" s="14" t="s">
        <v>240</v>
      </c>
      <c r="B49" s="266" t="s">
        <v>245</v>
      </c>
      <c r="C49" s="253"/>
      <c r="D49" s="253"/>
      <c r="E49" s="253"/>
    </row>
    <row r="50" spans="1:5" s="263" customFormat="1" ht="12" customHeight="1" thickBot="1">
      <c r="A50" s="18" t="s">
        <v>131</v>
      </c>
      <c r="B50" s="19" t="s">
        <v>246</v>
      </c>
      <c r="C50" s="175">
        <f>SUM(C51:C53)</f>
        <v>0</v>
      </c>
      <c r="D50" s="175">
        <f>SUM(D51:D53)</f>
        <v>0</v>
      </c>
      <c r="E50" s="175">
        <f>SUM(E51:E53)</f>
        <v>0</v>
      </c>
    </row>
    <row r="51" spans="1:5" s="263" customFormat="1" ht="12" customHeight="1">
      <c r="A51" s="13" t="s">
        <v>69</v>
      </c>
      <c r="B51" s="264" t="s">
        <v>247</v>
      </c>
      <c r="C51" s="178"/>
      <c r="D51" s="178"/>
      <c r="E51" s="178"/>
    </row>
    <row r="52" spans="1:5" s="263" customFormat="1" ht="12" customHeight="1">
      <c r="A52" s="12" t="s">
        <v>70</v>
      </c>
      <c r="B52" s="265" t="s">
        <v>248</v>
      </c>
      <c r="C52" s="177"/>
      <c r="D52" s="177"/>
      <c r="E52" s="177"/>
    </row>
    <row r="53" spans="1:5" s="263" customFormat="1" ht="12" customHeight="1">
      <c r="A53" s="12" t="s">
        <v>251</v>
      </c>
      <c r="B53" s="265" t="s">
        <v>249</v>
      </c>
      <c r="C53" s="177"/>
      <c r="D53" s="177"/>
      <c r="E53" s="177"/>
    </row>
    <row r="54" spans="1:5" s="263" customFormat="1" ht="12" customHeight="1" thickBot="1">
      <c r="A54" s="14" t="s">
        <v>252</v>
      </c>
      <c r="B54" s="266" t="s">
        <v>250</v>
      </c>
      <c r="C54" s="179"/>
      <c r="D54" s="179"/>
      <c r="E54" s="179"/>
    </row>
    <row r="55" spans="1:5" s="263" customFormat="1" ht="12" customHeight="1" thickBot="1">
      <c r="A55" s="18" t="s">
        <v>13</v>
      </c>
      <c r="B55" s="170" t="s">
        <v>253</v>
      </c>
      <c r="C55" s="175">
        <f>SUM(C56:C58)</f>
        <v>0</v>
      </c>
      <c r="D55" s="175">
        <f>SUM(D56:D58)</f>
        <v>0</v>
      </c>
      <c r="E55" s="175">
        <f>SUM(E56:E58)</f>
        <v>15672</v>
      </c>
    </row>
    <row r="56" spans="1:5" s="263" customFormat="1" ht="12" customHeight="1">
      <c r="A56" s="13" t="s">
        <v>132</v>
      </c>
      <c r="B56" s="264" t="s">
        <v>255</v>
      </c>
      <c r="C56" s="180"/>
      <c r="D56" s="180"/>
      <c r="E56" s="180"/>
    </row>
    <row r="57" spans="1:5" s="263" customFormat="1" ht="12" customHeight="1">
      <c r="A57" s="12" t="s">
        <v>133</v>
      </c>
      <c r="B57" s="265" t="s">
        <v>409</v>
      </c>
      <c r="C57" s="180"/>
      <c r="D57" s="180"/>
      <c r="E57" s="180"/>
    </row>
    <row r="58" spans="1:5" s="263" customFormat="1" ht="12" customHeight="1">
      <c r="A58" s="12" t="s">
        <v>165</v>
      </c>
      <c r="B58" s="265" t="s">
        <v>256</v>
      </c>
      <c r="C58" s="180"/>
      <c r="D58" s="180"/>
      <c r="E58" s="180">
        <v>15672</v>
      </c>
    </row>
    <row r="59" spans="1:5" s="263" customFormat="1" ht="12" customHeight="1" thickBot="1">
      <c r="A59" s="14" t="s">
        <v>254</v>
      </c>
      <c r="B59" s="266" t="s">
        <v>257</v>
      </c>
      <c r="C59" s="180"/>
      <c r="D59" s="180"/>
      <c r="E59" s="180"/>
    </row>
    <row r="60" spans="1:5" s="263" customFormat="1" ht="12" customHeight="1" thickBot="1">
      <c r="A60" s="18" t="s">
        <v>14</v>
      </c>
      <c r="B60" s="19" t="s">
        <v>258</v>
      </c>
      <c r="C60" s="181">
        <f>+C5+C12+C19+C26+C33+C44+C50+C55</f>
        <v>45672</v>
      </c>
      <c r="D60" s="181">
        <f>+D5+D12+D19+D26+D33+D44+D50+D55</f>
        <v>58145</v>
      </c>
      <c r="E60" s="181">
        <f>+E5+E12+E19+E26+E33+E44+E50+E55</f>
        <v>77705</v>
      </c>
    </row>
    <row r="61" spans="1:5" s="263" customFormat="1" ht="12" customHeight="1" thickBot="1">
      <c r="A61" s="267" t="s">
        <v>259</v>
      </c>
      <c r="B61" s="170" t="s">
        <v>260</v>
      </c>
      <c r="C61" s="175">
        <f>SUM(C62:C64)</f>
        <v>46552</v>
      </c>
      <c r="D61" s="175">
        <f>SUM(D62:D64)</f>
        <v>46552</v>
      </c>
      <c r="E61" s="175">
        <f>SUM(E62:E64)</f>
        <v>20880</v>
      </c>
    </row>
    <row r="62" spans="1:5" s="263" customFormat="1" ht="12" customHeight="1">
      <c r="A62" s="13" t="s">
        <v>293</v>
      </c>
      <c r="B62" s="264" t="s">
        <v>261</v>
      </c>
      <c r="C62" s="180">
        <v>46552</v>
      </c>
      <c r="D62" s="180">
        <v>46552</v>
      </c>
      <c r="E62" s="180">
        <v>20880</v>
      </c>
    </row>
    <row r="63" spans="1:5" s="263" customFormat="1" ht="12" customHeight="1">
      <c r="A63" s="12" t="s">
        <v>302</v>
      </c>
      <c r="B63" s="265" t="s">
        <v>262</v>
      </c>
      <c r="C63" s="180"/>
      <c r="D63" s="180"/>
      <c r="E63" s="180"/>
    </row>
    <row r="64" spans="1:5" s="263" customFormat="1" ht="12" customHeight="1" thickBot="1">
      <c r="A64" s="14" t="s">
        <v>303</v>
      </c>
      <c r="B64" s="268" t="s">
        <v>263</v>
      </c>
      <c r="C64" s="180"/>
      <c r="D64" s="180"/>
      <c r="E64" s="180"/>
    </row>
    <row r="65" spans="1:5" s="263" customFormat="1" ht="12" customHeight="1" thickBot="1">
      <c r="A65" s="267" t="s">
        <v>264</v>
      </c>
      <c r="B65" s="170" t="s">
        <v>265</v>
      </c>
      <c r="C65" s="175">
        <f>SUM(C66:C69)</f>
        <v>0</v>
      </c>
      <c r="D65" s="175">
        <f>SUM(D66:D69)</f>
        <v>0</v>
      </c>
      <c r="E65" s="175">
        <f>SUM(E66:E69)</f>
        <v>0</v>
      </c>
    </row>
    <row r="66" spans="1:5" s="263" customFormat="1" ht="12" customHeight="1">
      <c r="A66" s="13" t="s">
        <v>109</v>
      </c>
      <c r="B66" s="264" t="s">
        <v>266</v>
      </c>
      <c r="C66" s="180"/>
      <c r="D66" s="180"/>
      <c r="E66" s="180"/>
    </row>
    <row r="67" spans="1:5" s="263" customFormat="1" ht="12" customHeight="1">
      <c r="A67" s="12" t="s">
        <v>110</v>
      </c>
      <c r="B67" s="265" t="s">
        <v>267</v>
      </c>
      <c r="C67" s="180"/>
      <c r="D67" s="180"/>
      <c r="E67" s="180"/>
    </row>
    <row r="68" spans="1:5" s="263" customFormat="1" ht="12" customHeight="1">
      <c r="A68" s="12" t="s">
        <v>294</v>
      </c>
      <c r="B68" s="265" t="s">
        <v>268</v>
      </c>
      <c r="C68" s="180"/>
      <c r="D68" s="180"/>
      <c r="E68" s="180"/>
    </row>
    <row r="69" spans="1:5" s="263" customFormat="1" ht="12" customHeight="1" thickBot="1">
      <c r="A69" s="14" t="s">
        <v>295</v>
      </c>
      <c r="B69" s="266" t="s">
        <v>269</v>
      </c>
      <c r="C69" s="180"/>
      <c r="D69" s="180"/>
      <c r="E69" s="180"/>
    </row>
    <row r="70" spans="1:5" s="263" customFormat="1" ht="12" customHeight="1" thickBot="1">
      <c r="A70" s="267" t="s">
        <v>270</v>
      </c>
      <c r="B70" s="170" t="s">
        <v>271</v>
      </c>
      <c r="C70" s="175">
        <f>SUM(C71:C72)</f>
        <v>11045</v>
      </c>
      <c r="D70" s="175">
        <f>SUM(D71:D72)</f>
        <v>11045</v>
      </c>
      <c r="E70" s="175">
        <f>SUM(E71:E72)</f>
        <v>15019</v>
      </c>
    </row>
    <row r="71" spans="1:5" s="263" customFormat="1" ht="12" customHeight="1">
      <c r="A71" s="13" t="s">
        <v>296</v>
      </c>
      <c r="B71" s="264" t="s">
        <v>272</v>
      </c>
      <c r="C71" s="180">
        <v>11045</v>
      </c>
      <c r="D71" s="180">
        <v>11045</v>
      </c>
      <c r="E71" s="180">
        <v>15019</v>
      </c>
    </row>
    <row r="72" spans="1:5" s="263" customFormat="1" ht="12" customHeight="1" thickBot="1">
      <c r="A72" s="14" t="s">
        <v>297</v>
      </c>
      <c r="B72" s="266" t="s">
        <v>273</v>
      </c>
      <c r="C72" s="180"/>
      <c r="D72" s="180"/>
      <c r="E72" s="180"/>
    </row>
    <row r="73" spans="1:5" s="263" customFormat="1" ht="12" customHeight="1" thickBot="1">
      <c r="A73" s="267" t="s">
        <v>274</v>
      </c>
      <c r="B73" s="170" t="s">
        <v>275</v>
      </c>
      <c r="C73" s="175">
        <f>SUM(C74:C76)</f>
        <v>0</v>
      </c>
      <c r="D73" s="175">
        <f>SUM(D74:D76)</f>
        <v>0</v>
      </c>
      <c r="E73" s="175">
        <f>SUM(E74:E76)</f>
        <v>0</v>
      </c>
    </row>
    <row r="74" spans="1:5" s="263" customFormat="1" ht="12" customHeight="1">
      <c r="A74" s="13" t="s">
        <v>298</v>
      </c>
      <c r="B74" s="264" t="s">
        <v>276</v>
      </c>
      <c r="C74" s="180"/>
      <c r="D74" s="180"/>
      <c r="E74" s="180"/>
    </row>
    <row r="75" spans="1:5" s="263" customFormat="1" ht="12" customHeight="1">
      <c r="A75" s="12" t="s">
        <v>299</v>
      </c>
      <c r="B75" s="265" t="s">
        <v>277</v>
      </c>
      <c r="C75" s="180"/>
      <c r="D75" s="180"/>
      <c r="E75" s="180"/>
    </row>
    <row r="76" spans="1:5" s="263" customFormat="1" ht="12" customHeight="1" thickBot="1">
      <c r="A76" s="14" t="s">
        <v>300</v>
      </c>
      <c r="B76" s="266" t="s">
        <v>278</v>
      </c>
      <c r="C76" s="180"/>
      <c r="D76" s="180"/>
      <c r="E76" s="180"/>
    </row>
    <row r="77" spans="1:5" s="263" customFormat="1" ht="12" customHeight="1" thickBot="1">
      <c r="A77" s="267" t="s">
        <v>279</v>
      </c>
      <c r="B77" s="170" t="s">
        <v>301</v>
      </c>
      <c r="C77" s="175">
        <f>SUM(C78:C81)</f>
        <v>0</v>
      </c>
      <c r="D77" s="175">
        <f>SUM(D78:D81)</f>
        <v>0</v>
      </c>
      <c r="E77" s="175">
        <f>SUM(E78:E81)</f>
        <v>0</v>
      </c>
    </row>
    <row r="78" spans="1:5" s="263" customFormat="1" ht="12" customHeight="1">
      <c r="A78" s="269" t="s">
        <v>280</v>
      </c>
      <c r="B78" s="264" t="s">
        <v>281</v>
      </c>
      <c r="C78" s="180"/>
      <c r="D78" s="180"/>
      <c r="E78" s="180"/>
    </row>
    <row r="79" spans="1:5" s="263" customFormat="1" ht="12" customHeight="1">
      <c r="A79" s="270" t="s">
        <v>282</v>
      </c>
      <c r="B79" s="265" t="s">
        <v>283</v>
      </c>
      <c r="C79" s="180"/>
      <c r="D79" s="180"/>
      <c r="E79" s="180"/>
    </row>
    <row r="80" spans="1:5" s="263" customFormat="1" ht="12" customHeight="1">
      <c r="A80" s="270" t="s">
        <v>284</v>
      </c>
      <c r="B80" s="265" t="s">
        <v>285</v>
      </c>
      <c r="C80" s="180"/>
      <c r="D80" s="180"/>
      <c r="E80" s="180"/>
    </row>
    <row r="81" spans="1:5" s="263" customFormat="1" ht="12" customHeight="1" thickBot="1">
      <c r="A81" s="271" t="s">
        <v>286</v>
      </c>
      <c r="B81" s="266" t="s">
        <v>287</v>
      </c>
      <c r="C81" s="180"/>
      <c r="D81" s="180"/>
      <c r="E81" s="180"/>
    </row>
    <row r="82" spans="1:5" s="263" customFormat="1" ht="13.5" customHeight="1" thickBot="1">
      <c r="A82" s="267" t="s">
        <v>288</v>
      </c>
      <c r="B82" s="170" t="s">
        <v>289</v>
      </c>
      <c r="C82" s="298"/>
      <c r="D82" s="298"/>
      <c r="E82" s="298"/>
    </row>
    <row r="83" spans="1:5" s="263" customFormat="1" ht="15.75" customHeight="1" thickBot="1">
      <c r="A83" s="267" t="s">
        <v>290</v>
      </c>
      <c r="B83" s="272" t="s">
        <v>291</v>
      </c>
      <c r="C83" s="181">
        <f>+C61+C65+C70+C73+C77+C82</f>
        <v>57597</v>
      </c>
      <c r="D83" s="181">
        <f>+D61+D65+D70+D73+D77+D82</f>
        <v>57597</v>
      </c>
      <c r="E83" s="181">
        <f>+E61+E65+E70+E73+E77+E82</f>
        <v>35899</v>
      </c>
    </row>
    <row r="84" spans="1:5" s="263" customFormat="1" ht="15.75" customHeight="1" thickBot="1">
      <c r="A84" s="273" t="s">
        <v>22</v>
      </c>
      <c r="B84" s="274" t="s">
        <v>476</v>
      </c>
      <c r="C84" s="181"/>
      <c r="D84" s="181"/>
      <c r="E84" s="181"/>
    </row>
    <row r="85" spans="1:5" s="263" customFormat="1" ht="30" customHeight="1" thickBot="1">
      <c r="A85" s="273" t="s">
        <v>304</v>
      </c>
      <c r="B85" s="274" t="s">
        <v>292</v>
      </c>
      <c r="C85" s="181">
        <f>+C60+C83</f>
        <v>103269</v>
      </c>
      <c r="D85" s="181">
        <f>+D60+D83</f>
        <v>115742</v>
      </c>
      <c r="E85" s="181">
        <f>+E60+E83</f>
        <v>113604</v>
      </c>
    </row>
    <row r="86" spans="1:5" ht="16.5" customHeight="1">
      <c r="A86" s="439" t="s">
        <v>34</v>
      </c>
      <c r="B86" s="439"/>
      <c r="C86" s="439"/>
      <c r="D86" s="439"/>
      <c r="E86" s="439"/>
    </row>
    <row r="87" spans="1:5" s="275" customFormat="1" ht="16.5" customHeight="1" thickBot="1">
      <c r="A87" s="441" t="s">
        <v>113</v>
      </c>
      <c r="B87" s="441"/>
      <c r="C87" s="443" t="s">
        <v>164</v>
      </c>
      <c r="D87" s="443"/>
      <c r="E87" s="443"/>
    </row>
    <row r="88" spans="1:5" ht="37.5" customHeight="1" thickBot="1">
      <c r="A88" s="21" t="s">
        <v>59</v>
      </c>
      <c r="B88" s="22" t="s">
        <v>35</v>
      </c>
      <c r="C88" s="30" t="s">
        <v>193</v>
      </c>
      <c r="D88" s="30" t="s">
        <v>489</v>
      </c>
      <c r="E88" s="30" t="s">
        <v>488</v>
      </c>
    </row>
    <row r="89" spans="1:5" s="262" customFormat="1" ht="12" customHeight="1" thickBot="1">
      <c r="A89" s="27">
        <v>1</v>
      </c>
      <c r="B89" s="28">
        <v>2</v>
      </c>
      <c r="C89" s="29">
        <v>3</v>
      </c>
      <c r="D89" s="29">
        <v>4</v>
      </c>
      <c r="E89" s="29">
        <v>5</v>
      </c>
    </row>
    <row r="90" spans="1:5" ht="12" customHeight="1" thickBot="1">
      <c r="A90" s="20" t="s">
        <v>6</v>
      </c>
      <c r="B90" s="26" t="s">
        <v>307</v>
      </c>
      <c r="C90" s="174">
        <f>SUM(C91:C95)</f>
        <v>32453</v>
      </c>
      <c r="D90" s="174">
        <f>SUM(D91:D95)</f>
        <v>35164</v>
      </c>
      <c r="E90" s="174">
        <f>SUM(E91:E95)</f>
        <v>39246</v>
      </c>
    </row>
    <row r="91" spans="1:5" ht="12" customHeight="1">
      <c r="A91" s="15" t="s">
        <v>71</v>
      </c>
      <c r="B91" s="8" t="s">
        <v>36</v>
      </c>
      <c r="C91" s="176">
        <v>8980</v>
      </c>
      <c r="D91" s="176">
        <v>10282</v>
      </c>
      <c r="E91" s="176">
        <v>12549</v>
      </c>
    </row>
    <row r="92" spans="1:5" ht="12" customHeight="1">
      <c r="A92" s="12" t="s">
        <v>72</v>
      </c>
      <c r="B92" s="6" t="s">
        <v>134</v>
      </c>
      <c r="C92" s="177">
        <v>2439</v>
      </c>
      <c r="D92" s="177">
        <v>2791</v>
      </c>
      <c r="E92" s="177">
        <v>3403</v>
      </c>
    </row>
    <row r="93" spans="1:5" ht="12" customHeight="1">
      <c r="A93" s="12" t="s">
        <v>73</v>
      </c>
      <c r="B93" s="6" t="s">
        <v>100</v>
      </c>
      <c r="C93" s="179">
        <v>19434</v>
      </c>
      <c r="D93" s="179">
        <v>19786</v>
      </c>
      <c r="E93" s="179">
        <v>20535</v>
      </c>
    </row>
    <row r="94" spans="1:5" ht="12" customHeight="1">
      <c r="A94" s="12" t="s">
        <v>74</v>
      </c>
      <c r="B94" s="9" t="s">
        <v>135</v>
      </c>
      <c r="C94" s="179">
        <v>1600</v>
      </c>
      <c r="D94" s="179">
        <v>2305</v>
      </c>
      <c r="E94" s="179">
        <v>2759</v>
      </c>
    </row>
    <row r="95" spans="1:5" ht="12" customHeight="1">
      <c r="A95" s="12" t="s">
        <v>82</v>
      </c>
      <c r="B95" s="17" t="s">
        <v>136</v>
      </c>
      <c r="C95" s="179"/>
      <c r="D95" s="179"/>
      <c r="E95" s="179"/>
    </row>
    <row r="96" spans="1:5" ht="12" customHeight="1">
      <c r="A96" s="12" t="s">
        <v>75</v>
      </c>
      <c r="B96" s="6" t="s">
        <v>308</v>
      </c>
      <c r="C96" s="179"/>
      <c r="D96" s="179"/>
      <c r="E96" s="179"/>
    </row>
    <row r="97" spans="1:5" ht="12" customHeight="1">
      <c r="A97" s="12" t="s">
        <v>76</v>
      </c>
      <c r="B97" s="87" t="s">
        <v>309</v>
      </c>
      <c r="C97" s="179"/>
      <c r="D97" s="179"/>
      <c r="E97" s="179"/>
    </row>
    <row r="98" spans="1:5" ht="12" customHeight="1">
      <c r="A98" s="12" t="s">
        <v>83</v>
      </c>
      <c r="B98" s="88" t="s">
        <v>310</v>
      </c>
      <c r="C98" s="179"/>
      <c r="D98" s="179"/>
      <c r="E98" s="179"/>
    </row>
    <row r="99" spans="1:5" ht="12" customHeight="1">
      <c r="A99" s="12" t="s">
        <v>84</v>
      </c>
      <c r="B99" s="88" t="s">
        <v>311</v>
      </c>
      <c r="C99" s="179"/>
      <c r="D99" s="179"/>
      <c r="E99" s="179"/>
    </row>
    <row r="100" spans="1:5" ht="12" customHeight="1">
      <c r="A100" s="12" t="s">
        <v>85</v>
      </c>
      <c r="B100" s="87" t="s">
        <v>312</v>
      </c>
      <c r="C100" s="179"/>
      <c r="D100" s="179"/>
      <c r="E100" s="179"/>
    </row>
    <row r="101" spans="1:5" ht="12" customHeight="1">
      <c r="A101" s="12" t="s">
        <v>86</v>
      </c>
      <c r="B101" s="87" t="s">
        <v>313</v>
      </c>
      <c r="C101" s="179"/>
      <c r="D101" s="179"/>
      <c r="E101" s="179"/>
    </row>
    <row r="102" spans="1:5" ht="12" customHeight="1">
      <c r="A102" s="12" t="s">
        <v>88</v>
      </c>
      <c r="B102" s="88" t="s">
        <v>314</v>
      </c>
      <c r="C102" s="179"/>
      <c r="D102" s="179"/>
      <c r="E102" s="179"/>
    </row>
    <row r="103" spans="1:5" ht="12" customHeight="1">
      <c r="A103" s="11" t="s">
        <v>137</v>
      </c>
      <c r="B103" s="89" t="s">
        <v>315</v>
      </c>
      <c r="C103" s="179"/>
      <c r="D103" s="179"/>
      <c r="E103" s="179"/>
    </row>
    <row r="104" spans="1:5" ht="12" customHeight="1">
      <c r="A104" s="12" t="s">
        <v>305</v>
      </c>
      <c r="B104" s="89" t="s">
        <v>316</v>
      </c>
      <c r="C104" s="179"/>
      <c r="D104" s="179"/>
      <c r="E104" s="179"/>
    </row>
    <row r="105" spans="1:5" ht="12" customHeight="1" thickBot="1">
      <c r="A105" s="16" t="s">
        <v>306</v>
      </c>
      <c r="B105" s="90" t="s">
        <v>317</v>
      </c>
      <c r="C105" s="183"/>
      <c r="D105" s="183"/>
      <c r="E105" s="183"/>
    </row>
    <row r="106" spans="1:5" ht="12" customHeight="1" thickBot="1">
      <c r="A106" s="18" t="s">
        <v>7</v>
      </c>
      <c r="B106" s="25" t="s">
        <v>318</v>
      </c>
      <c r="C106" s="175">
        <f>+C107+C109+C111</f>
        <v>66957</v>
      </c>
      <c r="D106" s="175">
        <f>+D107+D109+D111</f>
        <v>68037</v>
      </c>
      <c r="E106" s="175">
        <f>+E107+E109+E111</f>
        <v>67930</v>
      </c>
    </row>
    <row r="107" spans="1:5" ht="12" customHeight="1">
      <c r="A107" s="13" t="s">
        <v>77</v>
      </c>
      <c r="B107" s="6" t="s">
        <v>163</v>
      </c>
      <c r="C107" s="178"/>
      <c r="D107" s="178"/>
      <c r="E107" s="178">
        <v>908</v>
      </c>
    </row>
    <row r="108" spans="1:5" ht="12" customHeight="1">
      <c r="A108" s="13" t="s">
        <v>78</v>
      </c>
      <c r="B108" s="10" t="s">
        <v>322</v>
      </c>
      <c r="C108" s="178"/>
      <c r="D108" s="178"/>
      <c r="E108" s="178"/>
    </row>
    <row r="109" spans="1:5" ht="12" customHeight="1">
      <c r="A109" s="13" t="s">
        <v>79</v>
      </c>
      <c r="B109" s="10" t="s">
        <v>138</v>
      </c>
      <c r="C109" s="177">
        <v>66207</v>
      </c>
      <c r="D109" s="177">
        <v>67287</v>
      </c>
      <c r="E109" s="177">
        <v>65522</v>
      </c>
    </row>
    <row r="110" spans="1:5" ht="12" customHeight="1">
      <c r="A110" s="13" t="s">
        <v>80</v>
      </c>
      <c r="B110" s="10" t="s">
        <v>323</v>
      </c>
      <c r="C110" s="167"/>
      <c r="D110" s="167"/>
      <c r="E110" s="167"/>
    </row>
    <row r="111" spans="1:5" ht="12" customHeight="1">
      <c r="A111" s="13" t="s">
        <v>81</v>
      </c>
      <c r="B111" s="172" t="s">
        <v>166</v>
      </c>
      <c r="C111" s="167">
        <v>750</v>
      </c>
      <c r="D111" s="167">
        <v>750</v>
      </c>
      <c r="E111" s="167">
        <v>1500</v>
      </c>
    </row>
    <row r="112" spans="1:5" ht="12" customHeight="1">
      <c r="A112" s="13" t="s">
        <v>87</v>
      </c>
      <c r="B112" s="171" t="s">
        <v>410</v>
      </c>
      <c r="C112" s="167"/>
      <c r="D112" s="167"/>
      <c r="E112" s="167"/>
    </row>
    <row r="113" spans="1:5" ht="12" customHeight="1">
      <c r="A113" s="13" t="s">
        <v>89</v>
      </c>
      <c r="B113" s="260" t="s">
        <v>328</v>
      </c>
      <c r="C113" s="167"/>
      <c r="D113" s="167"/>
      <c r="E113" s="167"/>
    </row>
    <row r="114" spans="1:5" ht="22.5">
      <c r="A114" s="13" t="s">
        <v>139</v>
      </c>
      <c r="B114" s="88" t="s">
        <v>311</v>
      </c>
      <c r="C114" s="167">
        <v>750</v>
      </c>
      <c r="D114" s="167">
        <v>750</v>
      </c>
      <c r="E114" s="167">
        <v>1500</v>
      </c>
    </row>
    <row r="115" spans="1:5" ht="12" customHeight="1">
      <c r="A115" s="13" t="s">
        <v>140</v>
      </c>
      <c r="B115" s="88" t="s">
        <v>327</v>
      </c>
      <c r="C115" s="167"/>
      <c r="D115" s="167"/>
      <c r="E115" s="167"/>
    </row>
    <row r="116" spans="1:5" ht="12" customHeight="1">
      <c r="A116" s="13" t="s">
        <v>141</v>
      </c>
      <c r="B116" s="88" t="s">
        <v>326</v>
      </c>
      <c r="C116" s="167"/>
      <c r="D116" s="167"/>
      <c r="E116" s="167"/>
    </row>
    <row r="117" spans="1:5" ht="12" customHeight="1">
      <c r="A117" s="13" t="s">
        <v>319</v>
      </c>
      <c r="B117" s="88" t="s">
        <v>314</v>
      </c>
      <c r="C117" s="167"/>
      <c r="D117" s="167"/>
      <c r="E117" s="167"/>
    </row>
    <row r="118" spans="1:5" ht="12" customHeight="1">
      <c r="A118" s="13" t="s">
        <v>320</v>
      </c>
      <c r="B118" s="88" t="s">
        <v>325</v>
      </c>
      <c r="C118" s="167"/>
      <c r="D118" s="167"/>
      <c r="E118" s="167"/>
    </row>
    <row r="119" spans="1:5" ht="23.25" thickBot="1">
      <c r="A119" s="11" t="s">
        <v>321</v>
      </c>
      <c r="B119" s="88" t="s">
        <v>324</v>
      </c>
      <c r="C119" s="168"/>
      <c r="D119" s="168"/>
      <c r="E119" s="168"/>
    </row>
    <row r="120" spans="1:5" ht="12" customHeight="1" thickBot="1">
      <c r="A120" s="18" t="s">
        <v>8</v>
      </c>
      <c r="B120" s="75" t="s">
        <v>329</v>
      </c>
      <c r="C120" s="175">
        <f>+C121+C122</f>
        <v>3859</v>
      </c>
      <c r="D120" s="175">
        <f>+D121+D122</f>
        <v>12541</v>
      </c>
      <c r="E120" s="175">
        <f>+E121+E122</f>
        <v>6428</v>
      </c>
    </row>
    <row r="121" spans="1:5" ht="12" customHeight="1">
      <c r="A121" s="13" t="s">
        <v>60</v>
      </c>
      <c r="B121" s="7" t="s">
        <v>47</v>
      </c>
      <c r="C121" s="178">
        <v>3859</v>
      </c>
      <c r="D121" s="178">
        <v>3621</v>
      </c>
      <c r="E121" s="178">
        <v>3427</v>
      </c>
    </row>
    <row r="122" spans="1:5" ht="12" customHeight="1" thickBot="1">
      <c r="A122" s="14" t="s">
        <v>61</v>
      </c>
      <c r="B122" s="10" t="s">
        <v>48</v>
      </c>
      <c r="C122" s="179"/>
      <c r="D122" s="179">
        <v>8920</v>
      </c>
      <c r="E122" s="179">
        <v>3001</v>
      </c>
    </row>
    <row r="123" spans="1:5" ht="12" customHeight="1" thickBot="1">
      <c r="A123" s="18" t="s">
        <v>9</v>
      </c>
      <c r="B123" s="75" t="s">
        <v>330</v>
      </c>
      <c r="C123" s="175">
        <f>+C90+C106+C120</f>
        <v>103269</v>
      </c>
      <c r="D123" s="175">
        <f>+D90+D106+D120</f>
        <v>115742</v>
      </c>
      <c r="E123" s="175">
        <f>+E90+E106+E120</f>
        <v>113604</v>
      </c>
    </row>
    <row r="124" spans="1:5" ht="12" customHeight="1" thickBot="1">
      <c r="A124" s="18" t="s">
        <v>10</v>
      </c>
      <c r="B124" s="75" t="s">
        <v>331</v>
      </c>
      <c r="C124" s="175">
        <f>+C125+C126+C127</f>
        <v>0</v>
      </c>
      <c r="D124" s="175">
        <f>+D125+D126+D127</f>
        <v>0</v>
      </c>
      <c r="E124" s="175">
        <f>+E125+E126+E127</f>
        <v>0</v>
      </c>
    </row>
    <row r="125" spans="1:5" ht="12" customHeight="1">
      <c r="A125" s="13" t="s">
        <v>64</v>
      </c>
      <c r="B125" s="7" t="s">
        <v>332</v>
      </c>
      <c r="C125" s="167"/>
      <c r="D125" s="167"/>
      <c r="E125" s="167"/>
    </row>
    <row r="126" spans="1:5" ht="12" customHeight="1">
      <c r="A126" s="13" t="s">
        <v>65</v>
      </c>
      <c r="B126" s="7" t="s">
        <v>333</v>
      </c>
      <c r="C126" s="167"/>
      <c r="D126" s="167"/>
      <c r="E126" s="167"/>
    </row>
    <row r="127" spans="1:5" ht="12" customHeight="1" thickBot="1">
      <c r="A127" s="11" t="s">
        <v>66</v>
      </c>
      <c r="B127" s="5" t="s">
        <v>334</v>
      </c>
      <c r="C127" s="167"/>
      <c r="D127" s="167"/>
      <c r="E127" s="167"/>
    </row>
    <row r="128" spans="1:5" ht="12" customHeight="1" thickBot="1">
      <c r="A128" s="18" t="s">
        <v>11</v>
      </c>
      <c r="B128" s="75" t="s">
        <v>397</v>
      </c>
      <c r="C128" s="175">
        <f>+C129+C130+C131+C132</f>
        <v>0</v>
      </c>
      <c r="D128" s="175">
        <f>+D129+D130+D131+D132</f>
        <v>0</v>
      </c>
      <c r="E128" s="175">
        <f>+E129+E130+E131+E132</f>
        <v>0</v>
      </c>
    </row>
    <row r="129" spans="1:5" ht="12" customHeight="1">
      <c r="A129" s="13" t="s">
        <v>67</v>
      </c>
      <c r="B129" s="7" t="s">
        <v>335</v>
      </c>
      <c r="C129" s="167"/>
      <c r="D129" s="167"/>
      <c r="E129" s="167"/>
    </row>
    <row r="130" spans="1:5" ht="12" customHeight="1">
      <c r="A130" s="13" t="s">
        <v>68</v>
      </c>
      <c r="B130" s="7" t="s">
        <v>336</v>
      </c>
      <c r="C130" s="167"/>
      <c r="D130" s="167"/>
      <c r="E130" s="167"/>
    </row>
    <row r="131" spans="1:5" ht="12" customHeight="1">
      <c r="A131" s="13" t="s">
        <v>238</v>
      </c>
      <c r="B131" s="7" t="s">
        <v>337</v>
      </c>
      <c r="C131" s="167"/>
      <c r="D131" s="167"/>
      <c r="E131" s="167"/>
    </row>
    <row r="132" spans="1:5" ht="12" customHeight="1" thickBot="1">
      <c r="A132" s="11" t="s">
        <v>239</v>
      </c>
      <c r="B132" s="5" t="s">
        <v>338</v>
      </c>
      <c r="C132" s="167"/>
      <c r="D132" s="167"/>
      <c r="E132" s="167"/>
    </row>
    <row r="133" spans="1:5" ht="12" customHeight="1" thickBot="1">
      <c r="A133" s="18" t="s">
        <v>12</v>
      </c>
      <c r="B133" s="75" t="s">
        <v>339</v>
      </c>
      <c r="C133" s="181">
        <f>+C134+C135+C136+C137</f>
        <v>0</v>
      </c>
      <c r="D133" s="181">
        <f>+D134+D135+D136+D137</f>
        <v>0</v>
      </c>
      <c r="E133" s="181">
        <f>+E134+E135+E136+E137</f>
        <v>0</v>
      </c>
    </row>
    <row r="134" spans="1:5" ht="12" customHeight="1">
      <c r="A134" s="13" t="s">
        <v>69</v>
      </c>
      <c r="B134" s="7" t="s">
        <v>340</v>
      </c>
      <c r="C134" s="167"/>
      <c r="D134" s="167"/>
      <c r="E134" s="167"/>
    </row>
    <row r="135" spans="1:5" ht="12" customHeight="1">
      <c r="A135" s="13" t="s">
        <v>70</v>
      </c>
      <c r="B135" s="7" t="s">
        <v>350</v>
      </c>
      <c r="C135" s="167"/>
      <c r="D135" s="167"/>
      <c r="E135" s="167"/>
    </row>
    <row r="136" spans="1:5" ht="12" customHeight="1">
      <c r="A136" s="13" t="s">
        <v>251</v>
      </c>
      <c r="B136" s="7" t="s">
        <v>341</v>
      </c>
      <c r="C136" s="167"/>
      <c r="D136" s="167"/>
      <c r="E136" s="167"/>
    </row>
    <row r="137" spans="1:5" ht="12" customHeight="1" thickBot="1">
      <c r="A137" s="11" t="s">
        <v>252</v>
      </c>
      <c r="B137" s="5" t="s">
        <v>342</v>
      </c>
      <c r="C137" s="167"/>
      <c r="D137" s="167"/>
      <c r="E137" s="167"/>
    </row>
    <row r="138" spans="1:5" ht="12" customHeight="1" thickBot="1">
      <c r="A138" s="18" t="s">
        <v>13</v>
      </c>
      <c r="B138" s="75" t="s">
        <v>343</v>
      </c>
      <c r="C138" s="184">
        <f>+C139+C140+C141+C142</f>
        <v>0</v>
      </c>
      <c r="D138" s="184">
        <f>+D139+D140+D141+D142</f>
        <v>0</v>
      </c>
      <c r="E138" s="184">
        <f>+E139+E140+E141+E142</f>
        <v>0</v>
      </c>
    </row>
    <row r="139" spans="1:5" ht="12" customHeight="1">
      <c r="A139" s="13" t="s">
        <v>132</v>
      </c>
      <c r="B139" s="7" t="s">
        <v>344</v>
      </c>
      <c r="C139" s="167"/>
      <c r="D139" s="167"/>
      <c r="E139" s="167"/>
    </row>
    <row r="140" spans="1:5" ht="12" customHeight="1">
      <c r="A140" s="13" t="s">
        <v>133</v>
      </c>
      <c r="B140" s="7" t="s">
        <v>345</v>
      </c>
      <c r="C140" s="167"/>
      <c r="D140" s="167"/>
      <c r="E140" s="167"/>
    </row>
    <row r="141" spans="1:5" ht="12" customHeight="1">
      <c r="A141" s="13" t="s">
        <v>165</v>
      </c>
      <c r="B141" s="7" t="s">
        <v>346</v>
      </c>
      <c r="C141" s="167"/>
      <c r="D141" s="167"/>
      <c r="E141" s="167"/>
    </row>
    <row r="142" spans="1:5" ht="12" customHeight="1" thickBot="1">
      <c r="A142" s="13" t="s">
        <v>254</v>
      </c>
      <c r="B142" s="7" t="s">
        <v>347</v>
      </c>
      <c r="C142" s="167"/>
      <c r="D142" s="167"/>
      <c r="E142" s="167"/>
    </row>
    <row r="143" spans="1:8" ht="15" customHeight="1" thickBot="1">
      <c r="A143" s="18" t="s">
        <v>14</v>
      </c>
      <c r="B143" s="75" t="s">
        <v>348</v>
      </c>
      <c r="C143" s="276">
        <f>+C124+C128+C133+C138</f>
        <v>0</v>
      </c>
      <c r="D143" s="276">
        <f>+D124+D128+D133+D138</f>
        <v>0</v>
      </c>
      <c r="E143" s="276">
        <f>+E124+E128+E133+E138</f>
        <v>0</v>
      </c>
      <c r="F143" s="278"/>
      <c r="G143" s="278"/>
      <c r="H143" s="278"/>
    </row>
    <row r="144" spans="1:5" s="263" customFormat="1" ht="12.75" customHeight="1" thickBot="1">
      <c r="A144" s="366" t="s">
        <v>15</v>
      </c>
      <c r="B144" s="367" t="s">
        <v>479</v>
      </c>
      <c r="C144" s="276"/>
      <c r="D144" s="276"/>
      <c r="E144" s="276"/>
    </row>
    <row r="145" spans="1:5" ht="15.75" customHeight="1" thickBot="1">
      <c r="A145" s="366" t="s">
        <v>16</v>
      </c>
      <c r="B145" s="367" t="s">
        <v>480</v>
      </c>
      <c r="C145" s="276"/>
      <c r="D145" s="276"/>
      <c r="E145" s="276"/>
    </row>
    <row r="146" spans="1:5" ht="16.5" thickBot="1">
      <c r="A146" s="173" t="s">
        <v>17</v>
      </c>
      <c r="B146" s="238" t="s">
        <v>478</v>
      </c>
      <c r="C146" s="276">
        <f>+C123+C143</f>
        <v>103269</v>
      </c>
      <c r="D146" s="276">
        <f>+D123+D143</f>
        <v>115742</v>
      </c>
      <c r="E146" s="276">
        <f>+E123+E143</f>
        <v>113604</v>
      </c>
    </row>
    <row r="147" spans="1:5" ht="15" customHeight="1" thickBot="1">
      <c r="A147" s="440" t="s">
        <v>114</v>
      </c>
      <c r="B147" s="440"/>
      <c r="C147" s="361"/>
      <c r="D147" s="362" t="s">
        <v>164</v>
      </c>
      <c r="E147" s="261"/>
    </row>
    <row r="148" spans="1:5" ht="13.5" customHeight="1" thickBot="1">
      <c r="A148" s="18">
        <v>1</v>
      </c>
      <c r="B148" s="25" t="s">
        <v>352</v>
      </c>
      <c r="C148" s="175">
        <f>+C60-C123</f>
        <v>-57597</v>
      </c>
      <c r="D148" s="175">
        <f>+D60-D123</f>
        <v>-57597</v>
      </c>
      <c r="E148" s="175">
        <f>+E60-E123</f>
        <v>-35899</v>
      </c>
    </row>
    <row r="149" spans="1:5" ht="27.75" customHeight="1" thickBot="1">
      <c r="A149" s="18" t="s">
        <v>7</v>
      </c>
      <c r="B149" s="25" t="s">
        <v>353</v>
      </c>
      <c r="C149" s="175">
        <f>+C83-C143</f>
        <v>57597</v>
      </c>
      <c r="D149" s="175">
        <f>+D83-D143</f>
        <v>57597</v>
      </c>
      <c r="E149" s="175">
        <f>+E83-E143</f>
        <v>35899</v>
      </c>
    </row>
    <row r="152" spans="1:2" ht="15.75">
      <c r="A152" s="442" t="s">
        <v>491</v>
      </c>
      <c r="B152" s="442"/>
    </row>
  </sheetData>
  <sheetProtection/>
  <mergeCells count="7">
    <mergeCell ref="A152:B152"/>
    <mergeCell ref="A147:B147"/>
    <mergeCell ref="A1:E1"/>
    <mergeCell ref="A2:B2"/>
    <mergeCell ref="A86:E86"/>
    <mergeCell ref="A87:B87"/>
    <mergeCell ref="C87:E87"/>
  </mergeCells>
  <printOptions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Mogyorósbánya Község Önkormányzat
2014. ÉVI KÖLTSÉGVETÉS
KÖTELEZŐ FELADATAINAK MÉRLEGE &amp;R&amp;"Times New Roman CE,Félkövér dőlt"&amp;11 1.2. melléklet az 1/2014. (I.28.) önkormányzati rendelethez*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zoomScalePageLayoutView="0" workbookViewId="0" topLeftCell="A121">
      <selection activeCell="H12" sqref="H12"/>
    </sheetView>
  </sheetViews>
  <sheetFormatPr defaultColWidth="9.00390625" defaultRowHeight="12.75"/>
  <cols>
    <col min="1" max="1" width="9.50390625" style="239" customWidth="1"/>
    <col min="2" max="2" width="60.125" style="239" customWidth="1"/>
    <col min="3" max="3" width="13.875" style="240" customWidth="1"/>
    <col min="4" max="4" width="9.00390625" style="261" customWidth="1"/>
    <col min="5" max="16384" width="9.375" style="261" customWidth="1"/>
  </cols>
  <sheetData>
    <row r="1" spans="1:3" ht="15.75" customHeight="1">
      <c r="A1" s="439" t="s">
        <v>3</v>
      </c>
      <c r="B1" s="439"/>
      <c r="C1" s="439"/>
    </row>
    <row r="2" spans="1:3" ht="15.75" customHeight="1" thickBot="1">
      <c r="A2" s="440" t="s">
        <v>112</v>
      </c>
      <c r="B2" s="440"/>
      <c r="C2" s="185" t="s">
        <v>164</v>
      </c>
    </row>
    <row r="3" spans="1:3" ht="37.5" customHeight="1" thickBot="1">
      <c r="A3" s="21" t="s">
        <v>59</v>
      </c>
      <c r="B3" s="22" t="s">
        <v>5</v>
      </c>
      <c r="C3" s="30" t="s">
        <v>193</v>
      </c>
    </row>
    <row r="4" spans="1:3" s="262" customFormat="1" ht="12" customHeight="1" thickBot="1">
      <c r="A4" s="256">
        <v>1</v>
      </c>
      <c r="B4" s="257">
        <v>2</v>
      </c>
      <c r="C4" s="258">
        <v>3</v>
      </c>
    </row>
    <row r="5" spans="1:3" s="263" customFormat="1" ht="12" customHeight="1" thickBot="1">
      <c r="A5" s="18" t="s">
        <v>6</v>
      </c>
      <c r="B5" s="19" t="s">
        <v>194</v>
      </c>
      <c r="C5" s="175">
        <f>+C6+C7+C8+C9+C10+C11</f>
        <v>0</v>
      </c>
    </row>
    <row r="6" spans="1:3" s="263" customFormat="1" ht="12" customHeight="1">
      <c r="A6" s="13" t="s">
        <v>71</v>
      </c>
      <c r="B6" s="264" t="s">
        <v>195</v>
      </c>
      <c r="C6" s="178"/>
    </row>
    <row r="7" spans="1:3" s="263" customFormat="1" ht="12" customHeight="1">
      <c r="A7" s="12" t="s">
        <v>72</v>
      </c>
      <c r="B7" s="265" t="s">
        <v>196</v>
      </c>
      <c r="C7" s="177"/>
    </row>
    <row r="8" spans="1:3" s="263" customFormat="1" ht="12" customHeight="1">
      <c r="A8" s="12" t="s">
        <v>73</v>
      </c>
      <c r="B8" s="265" t="s">
        <v>197</v>
      </c>
      <c r="C8" s="177"/>
    </row>
    <row r="9" spans="1:3" s="263" customFormat="1" ht="12" customHeight="1">
      <c r="A9" s="12" t="s">
        <v>74</v>
      </c>
      <c r="B9" s="265" t="s">
        <v>198</v>
      </c>
      <c r="C9" s="177"/>
    </row>
    <row r="10" spans="1:3" s="263" customFormat="1" ht="12" customHeight="1">
      <c r="A10" s="12" t="s">
        <v>108</v>
      </c>
      <c r="B10" s="265" t="s">
        <v>199</v>
      </c>
      <c r="C10" s="177"/>
    </row>
    <row r="11" spans="1:3" s="263" customFormat="1" ht="12" customHeight="1" thickBot="1">
      <c r="A11" s="14" t="s">
        <v>75</v>
      </c>
      <c r="B11" s="266" t="s">
        <v>200</v>
      </c>
      <c r="C11" s="177"/>
    </row>
    <row r="12" spans="1:3" s="263" customFormat="1" ht="12" customHeight="1" thickBot="1">
      <c r="A12" s="18" t="s">
        <v>7</v>
      </c>
      <c r="B12" s="170" t="s">
        <v>201</v>
      </c>
      <c r="C12" s="175">
        <f>+C13+C14+C15+C16+C17</f>
        <v>0</v>
      </c>
    </row>
    <row r="13" spans="1:3" s="263" customFormat="1" ht="12" customHeight="1">
      <c r="A13" s="13" t="s">
        <v>77</v>
      </c>
      <c r="B13" s="264" t="s">
        <v>202</v>
      </c>
      <c r="C13" s="178"/>
    </row>
    <row r="14" spans="1:3" s="263" customFormat="1" ht="12" customHeight="1">
      <c r="A14" s="12" t="s">
        <v>78</v>
      </c>
      <c r="B14" s="265" t="s">
        <v>203</v>
      </c>
      <c r="C14" s="177"/>
    </row>
    <row r="15" spans="1:3" s="263" customFormat="1" ht="12" customHeight="1">
      <c r="A15" s="12" t="s">
        <v>79</v>
      </c>
      <c r="B15" s="265" t="s">
        <v>404</v>
      </c>
      <c r="C15" s="177"/>
    </row>
    <row r="16" spans="1:3" s="263" customFormat="1" ht="12" customHeight="1">
      <c r="A16" s="12" t="s">
        <v>80</v>
      </c>
      <c r="B16" s="265" t="s">
        <v>405</v>
      </c>
      <c r="C16" s="177"/>
    </row>
    <row r="17" spans="1:3" s="263" customFormat="1" ht="12" customHeight="1">
      <c r="A17" s="12" t="s">
        <v>81</v>
      </c>
      <c r="B17" s="265" t="s">
        <v>204</v>
      </c>
      <c r="C17" s="177"/>
    </row>
    <row r="18" spans="1:3" s="263" customFormat="1" ht="12" customHeight="1" thickBot="1">
      <c r="A18" s="14" t="s">
        <v>87</v>
      </c>
      <c r="B18" s="266" t="s">
        <v>205</v>
      </c>
      <c r="C18" s="179"/>
    </row>
    <row r="19" spans="1:3" s="263" customFormat="1" ht="12" customHeight="1" thickBot="1">
      <c r="A19" s="18" t="s">
        <v>8</v>
      </c>
      <c r="B19" s="19" t="s">
        <v>206</v>
      </c>
      <c r="C19" s="175">
        <f>+C20+C21+C22+C23+C24</f>
        <v>0</v>
      </c>
    </row>
    <row r="20" spans="1:3" s="263" customFormat="1" ht="12" customHeight="1">
      <c r="A20" s="13" t="s">
        <v>60</v>
      </c>
      <c r="B20" s="264" t="s">
        <v>207</v>
      </c>
      <c r="C20" s="178"/>
    </row>
    <row r="21" spans="1:3" s="263" customFormat="1" ht="12" customHeight="1">
      <c r="A21" s="12" t="s">
        <v>61</v>
      </c>
      <c r="B21" s="265" t="s">
        <v>208</v>
      </c>
      <c r="C21" s="177"/>
    </row>
    <row r="22" spans="1:3" s="263" customFormat="1" ht="12" customHeight="1">
      <c r="A22" s="12" t="s">
        <v>62</v>
      </c>
      <c r="B22" s="265" t="s">
        <v>406</v>
      </c>
      <c r="C22" s="177"/>
    </row>
    <row r="23" spans="1:3" s="263" customFormat="1" ht="12" customHeight="1">
      <c r="A23" s="12" t="s">
        <v>63</v>
      </c>
      <c r="B23" s="265" t="s">
        <v>407</v>
      </c>
      <c r="C23" s="177"/>
    </row>
    <row r="24" spans="1:3" s="263" customFormat="1" ht="12" customHeight="1">
      <c r="A24" s="12" t="s">
        <v>122</v>
      </c>
      <c r="B24" s="265" t="s">
        <v>209</v>
      </c>
      <c r="C24" s="177"/>
    </row>
    <row r="25" spans="1:3" s="263" customFormat="1" ht="12" customHeight="1" thickBot="1">
      <c r="A25" s="14" t="s">
        <v>123</v>
      </c>
      <c r="B25" s="266" t="s">
        <v>210</v>
      </c>
      <c r="C25" s="179"/>
    </row>
    <row r="26" spans="1:3" s="263" customFormat="1" ht="12" customHeight="1" thickBot="1">
      <c r="A26" s="18" t="s">
        <v>124</v>
      </c>
      <c r="B26" s="19" t="s">
        <v>211</v>
      </c>
      <c r="C26" s="181">
        <f>+C27+C30+C31+C32</f>
        <v>0</v>
      </c>
    </row>
    <row r="27" spans="1:3" s="263" customFormat="1" ht="12" customHeight="1">
      <c r="A27" s="13" t="s">
        <v>212</v>
      </c>
      <c r="B27" s="264" t="s">
        <v>218</v>
      </c>
      <c r="C27" s="259">
        <f>+C28+C29</f>
        <v>0</v>
      </c>
    </row>
    <row r="28" spans="1:3" s="263" customFormat="1" ht="12" customHeight="1">
      <c r="A28" s="12" t="s">
        <v>213</v>
      </c>
      <c r="B28" s="265" t="s">
        <v>219</v>
      </c>
      <c r="C28" s="177"/>
    </row>
    <row r="29" spans="1:3" s="263" customFormat="1" ht="12" customHeight="1">
      <c r="A29" s="12" t="s">
        <v>214</v>
      </c>
      <c r="B29" s="265" t="s">
        <v>220</v>
      </c>
      <c r="C29" s="177"/>
    </row>
    <row r="30" spans="1:3" s="263" customFormat="1" ht="12" customHeight="1">
      <c r="A30" s="12" t="s">
        <v>215</v>
      </c>
      <c r="B30" s="265" t="s">
        <v>221</v>
      </c>
      <c r="C30" s="177"/>
    </row>
    <row r="31" spans="1:3" s="263" customFormat="1" ht="12" customHeight="1">
      <c r="A31" s="12" t="s">
        <v>216</v>
      </c>
      <c r="B31" s="265" t="s">
        <v>222</v>
      </c>
      <c r="C31" s="177"/>
    </row>
    <row r="32" spans="1:3" s="263" customFormat="1" ht="12" customHeight="1" thickBot="1">
      <c r="A32" s="14" t="s">
        <v>217</v>
      </c>
      <c r="B32" s="266" t="s">
        <v>223</v>
      </c>
      <c r="C32" s="179"/>
    </row>
    <row r="33" spans="1:3" s="263" customFormat="1" ht="12" customHeight="1" thickBot="1">
      <c r="A33" s="18" t="s">
        <v>10</v>
      </c>
      <c r="B33" s="19" t="s">
        <v>224</v>
      </c>
      <c r="C33" s="175">
        <f>SUM(C34:C43)</f>
        <v>0</v>
      </c>
    </row>
    <row r="34" spans="1:3" s="263" customFormat="1" ht="12" customHeight="1">
      <c r="A34" s="13" t="s">
        <v>64</v>
      </c>
      <c r="B34" s="264" t="s">
        <v>227</v>
      </c>
      <c r="C34" s="178"/>
    </row>
    <row r="35" spans="1:3" s="263" customFormat="1" ht="12" customHeight="1">
      <c r="A35" s="12" t="s">
        <v>65</v>
      </c>
      <c r="B35" s="265" t="s">
        <v>228</v>
      </c>
      <c r="C35" s="177"/>
    </row>
    <row r="36" spans="1:3" s="263" customFormat="1" ht="12" customHeight="1">
      <c r="A36" s="12" t="s">
        <v>66</v>
      </c>
      <c r="B36" s="265" t="s">
        <v>229</v>
      </c>
      <c r="C36" s="177"/>
    </row>
    <row r="37" spans="1:3" s="263" customFormat="1" ht="12" customHeight="1">
      <c r="A37" s="12" t="s">
        <v>126</v>
      </c>
      <c r="B37" s="265" t="s">
        <v>230</v>
      </c>
      <c r="C37" s="177"/>
    </row>
    <row r="38" spans="1:3" s="263" customFormat="1" ht="12" customHeight="1">
      <c r="A38" s="12" t="s">
        <v>127</v>
      </c>
      <c r="B38" s="265" t="s">
        <v>231</v>
      </c>
      <c r="C38" s="177"/>
    </row>
    <row r="39" spans="1:3" s="263" customFormat="1" ht="12" customHeight="1">
      <c r="A39" s="12" t="s">
        <v>128</v>
      </c>
      <c r="B39" s="265" t="s">
        <v>232</v>
      </c>
      <c r="C39" s="177"/>
    </row>
    <row r="40" spans="1:3" s="263" customFormat="1" ht="12" customHeight="1">
      <c r="A40" s="12" t="s">
        <v>129</v>
      </c>
      <c r="B40" s="265" t="s">
        <v>233</v>
      </c>
      <c r="C40" s="177"/>
    </row>
    <row r="41" spans="1:3" s="263" customFormat="1" ht="12" customHeight="1">
      <c r="A41" s="12" t="s">
        <v>130</v>
      </c>
      <c r="B41" s="265" t="s">
        <v>234</v>
      </c>
      <c r="C41" s="177"/>
    </row>
    <row r="42" spans="1:3" s="263" customFormat="1" ht="12" customHeight="1">
      <c r="A42" s="12" t="s">
        <v>225</v>
      </c>
      <c r="B42" s="265" t="s">
        <v>235</v>
      </c>
      <c r="C42" s="180"/>
    </row>
    <row r="43" spans="1:3" s="263" customFormat="1" ht="12" customHeight="1" thickBot="1">
      <c r="A43" s="14" t="s">
        <v>226</v>
      </c>
      <c r="B43" s="266" t="s">
        <v>236</v>
      </c>
      <c r="C43" s="253"/>
    </row>
    <row r="44" spans="1:3" s="263" customFormat="1" ht="12" customHeight="1" thickBot="1">
      <c r="A44" s="18" t="s">
        <v>11</v>
      </c>
      <c r="B44" s="19" t="s">
        <v>237</v>
      </c>
      <c r="C44" s="175">
        <f>SUM(C45:C49)</f>
        <v>0</v>
      </c>
    </row>
    <row r="45" spans="1:3" s="263" customFormat="1" ht="12" customHeight="1">
      <c r="A45" s="13" t="s">
        <v>67</v>
      </c>
      <c r="B45" s="264" t="s">
        <v>241</v>
      </c>
      <c r="C45" s="297"/>
    </row>
    <row r="46" spans="1:3" s="263" customFormat="1" ht="12" customHeight="1">
      <c r="A46" s="12" t="s">
        <v>68</v>
      </c>
      <c r="B46" s="265" t="s">
        <v>242</v>
      </c>
      <c r="C46" s="180"/>
    </row>
    <row r="47" spans="1:3" s="263" customFormat="1" ht="12" customHeight="1">
      <c r="A47" s="12" t="s">
        <v>238</v>
      </c>
      <c r="B47" s="265" t="s">
        <v>243</v>
      </c>
      <c r="C47" s="180"/>
    </row>
    <row r="48" spans="1:3" s="263" customFormat="1" ht="12" customHeight="1">
      <c r="A48" s="12" t="s">
        <v>239</v>
      </c>
      <c r="B48" s="265" t="s">
        <v>244</v>
      </c>
      <c r="C48" s="180"/>
    </row>
    <row r="49" spans="1:3" s="263" customFormat="1" ht="12" customHeight="1" thickBot="1">
      <c r="A49" s="14" t="s">
        <v>240</v>
      </c>
      <c r="B49" s="266" t="s">
        <v>245</v>
      </c>
      <c r="C49" s="253"/>
    </row>
    <row r="50" spans="1:3" s="263" customFormat="1" ht="12" customHeight="1" thickBot="1">
      <c r="A50" s="18" t="s">
        <v>131</v>
      </c>
      <c r="B50" s="19" t="s">
        <v>246</v>
      </c>
      <c r="C50" s="175">
        <f>SUM(C51:C53)</f>
        <v>0</v>
      </c>
    </row>
    <row r="51" spans="1:3" s="263" customFormat="1" ht="12" customHeight="1">
      <c r="A51" s="13" t="s">
        <v>69</v>
      </c>
      <c r="B51" s="264" t="s">
        <v>247</v>
      </c>
      <c r="C51" s="178"/>
    </row>
    <row r="52" spans="1:3" s="263" customFormat="1" ht="12" customHeight="1">
      <c r="A52" s="12" t="s">
        <v>70</v>
      </c>
      <c r="B52" s="265" t="s">
        <v>408</v>
      </c>
      <c r="C52" s="177"/>
    </row>
    <row r="53" spans="1:3" s="263" customFormat="1" ht="12" customHeight="1">
      <c r="A53" s="12" t="s">
        <v>251</v>
      </c>
      <c r="B53" s="265" t="s">
        <v>249</v>
      </c>
      <c r="C53" s="177"/>
    </row>
    <row r="54" spans="1:3" s="263" customFormat="1" ht="12" customHeight="1" thickBot="1">
      <c r="A54" s="14" t="s">
        <v>252</v>
      </c>
      <c r="B54" s="266" t="s">
        <v>250</v>
      </c>
      <c r="C54" s="179"/>
    </row>
    <row r="55" spans="1:3" s="263" customFormat="1" ht="12" customHeight="1" thickBot="1">
      <c r="A55" s="18" t="s">
        <v>13</v>
      </c>
      <c r="B55" s="170" t="s">
        <v>253</v>
      </c>
      <c r="C55" s="175">
        <f>SUM(C56:C58)</f>
        <v>0</v>
      </c>
    </row>
    <row r="56" spans="1:3" s="263" customFormat="1" ht="12" customHeight="1">
      <c r="A56" s="13" t="s">
        <v>132</v>
      </c>
      <c r="B56" s="264" t="s">
        <v>255</v>
      </c>
      <c r="C56" s="180"/>
    </row>
    <row r="57" spans="1:3" s="263" customFormat="1" ht="12" customHeight="1">
      <c r="A57" s="12" t="s">
        <v>133</v>
      </c>
      <c r="B57" s="265" t="s">
        <v>409</v>
      </c>
      <c r="C57" s="180"/>
    </row>
    <row r="58" spans="1:3" s="263" customFormat="1" ht="12" customHeight="1">
      <c r="A58" s="12" t="s">
        <v>165</v>
      </c>
      <c r="B58" s="265" t="s">
        <v>256</v>
      </c>
      <c r="C58" s="180"/>
    </row>
    <row r="59" spans="1:3" s="263" customFormat="1" ht="12" customHeight="1" thickBot="1">
      <c r="A59" s="14" t="s">
        <v>254</v>
      </c>
      <c r="B59" s="266" t="s">
        <v>257</v>
      </c>
      <c r="C59" s="180"/>
    </row>
    <row r="60" spans="1:3" s="263" customFormat="1" ht="12" customHeight="1" thickBot="1">
      <c r="A60" s="18" t="s">
        <v>14</v>
      </c>
      <c r="B60" s="19" t="s">
        <v>258</v>
      </c>
      <c r="C60" s="181">
        <f>+C5+C12+C19+C26+C33+C44+C50+C55</f>
        <v>0</v>
      </c>
    </row>
    <row r="61" spans="1:3" s="263" customFormat="1" ht="12" customHeight="1" thickBot="1">
      <c r="A61" s="267" t="s">
        <v>259</v>
      </c>
      <c r="B61" s="170" t="s">
        <v>260</v>
      </c>
      <c r="C61" s="175">
        <f>SUM(C62:C64)</f>
        <v>0</v>
      </c>
    </row>
    <row r="62" spans="1:3" s="263" customFormat="1" ht="12" customHeight="1">
      <c r="A62" s="13" t="s">
        <v>293</v>
      </c>
      <c r="B62" s="264" t="s">
        <v>261</v>
      </c>
      <c r="C62" s="180"/>
    </row>
    <row r="63" spans="1:3" s="263" customFormat="1" ht="12" customHeight="1">
      <c r="A63" s="12" t="s">
        <v>302</v>
      </c>
      <c r="B63" s="265" t="s">
        <v>262</v>
      </c>
      <c r="C63" s="180"/>
    </row>
    <row r="64" spans="1:3" s="263" customFormat="1" ht="12" customHeight="1" thickBot="1">
      <c r="A64" s="14" t="s">
        <v>303</v>
      </c>
      <c r="B64" s="268" t="s">
        <v>263</v>
      </c>
      <c r="C64" s="180"/>
    </row>
    <row r="65" spans="1:3" s="263" customFormat="1" ht="12" customHeight="1" thickBot="1">
      <c r="A65" s="267" t="s">
        <v>264</v>
      </c>
      <c r="B65" s="170" t="s">
        <v>265</v>
      </c>
      <c r="C65" s="175">
        <f>SUM(C66:C69)</f>
        <v>0</v>
      </c>
    </row>
    <row r="66" spans="1:3" s="263" customFormat="1" ht="12" customHeight="1">
      <c r="A66" s="13" t="s">
        <v>109</v>
      </c>
      <c r="B66" s="264" t="s">
        <v>266</v>
      </c>
      <c r="C66" s="180"/>
    </row>
    <row r="67" spans="1:3" s="263" customFormat="1" ht="12" customHeight="1">
      <c r="A67" s="12" t="s">
        <v>110</v>
      </c>
      <c r="B67" s="265" t="s">
        <v>267</v>
      </c>
      <c r="C67" s="180"/>
    </row>
    <row r="68" spans="1:3" s="263" customFormat="1" ht="12" customHeight="1">
      <c r="A68" s="12" t="s">
        <v>294</v>
      </c>
      <c r="B68" s="265" t="s">
        <v>268</v>
      </c>
      <c r="C68" s="180"/>
    </row>
    <row r="69" spans="1:3" s="263" customFormat="1" ht="12" customHeight="1" thickBot="1">
      <c r="A69" s="14" t="s">
        <v>295</v>
      </c>
      <c r="B69" s="266" t="s">
        <v>269</v>
      </c>
      <c r="C69" s="180"/>
    </row>
    <row r="70" spans="1:3" s="263" customFormat="1" ht="12" customHeight="1" thickBot="1">
      <c r="A70" s="267" t="s">
        <v>270</v>
      </c>
      <c r="B70" s="170" t="s">
        <v>271</v>
      </c>
      <c r="C70" s="175">
        <f>SUM(C71:C72)</f>
        <v>0</v>
      </c>
    </row>
    <row r="71" spans="1:3" s="263" customFormat="1" ht="12" customHeight="1">
      <c r="A71" s="13" t="s">
        <v>296</v>
      </c>
      <c r="B71" s="264" t="s">
        <v>272</v>
      </c>
      <c r="C71" s="180"/>
    </row>
    <row r="72" spans="1:3" s="263" customFormat="1" ht="12" customHeight="1" thickBot="1">
      <c r="A72" s="14" t="s">
        <v>297</v>
      </c>
      <c r="B72" s="266" t="s">
        <v>273</v>
      </c>
      <c r="C72" s="180"/>
    </row>
    <row r="73" spans="1:3" s="263" customFormat="1" ht="12" customHeight="1" thickBot="1">
      <c r="A73" s="267" t="s">
        <v>274</v>
      </c>
      <c r="B73" s="170" t="s">
        <v>275</v>
      </c>
      <c r="C73" s="175">
        <f>SUM(C74:C76)</f>
        <v>0</v>
      </c>
    </row>
    <row r="74" spans="1:3" s="263" customFormat="1" ht="12" customHeight="1">
      <c r="A74" s="13" t="s">
        <v>298</v>
      </c>
      <c r="B74" s="264" t="s">
        <v>276</v>
      </c>
      <c r="C74" s="180"/>
    </row>
    <row r="75" spans="1:3" s="263" customFormat="1" ht="12" customHeight="1">
      <c r="A75" s="12" t="s">
        <v>299</v>
      </c>
      <c r="B75" s="265" t="s">
        <v>277</v>
      </c>
      <c r="C75" s="180"/>
    </row>
    <row r="76" spans="1:3" s="263" customFormat="1" ht="12" customHeight="1" thickBot="1">
      <c r="A76" s="14" t="s">
        <v>300</v>
      </c>
      <c r="B76" s="266" t="s">
        <v>278</v>
      </c>
      <c r="C76" s="180"/>
    </row>
    <row r="77" spans="1:3" s="263" customFormat="1" ht="12" customHeight="1" thickBot="1">
      <c r="A77" s="267" t="s">
        <v>279</v>
      </c>
      <c r="B77" s="170" t="s">
        <v>301</v>
      </c>
      <c r="C77" s="175">
        <f>SUM(C78:C81)</f>
        <v>0</v>
      </c>
    </row>
    <row r="78" spans="1:3" s="263" customFormat="1" ht="12" customHeight="1">
      <c r="A78" s="269" t="s">
        <v>280</v>
      </c>
      <c r="B78" s="264" t="s">
        <v>281</v>
      </c>
      <c r="C78" s="180"/>
    </row>
    <row r="79" spans="1:3" s="263" customFormat="1" ht="12" customHeight="1">
      <c r="A79" s="270" t="s">
        <v>282</v>
      </c>
      <c r="B79" s="265" t="s">
        <v>283</v>
      </c>
      <c r="C79" s="180"/>
    </row>
    <row r="80" spans="1:3" s="263" customFormat="1" ht="12" customHeight="1">
      <c r="A80" s="270" t="s">
        <v>284</v>
      </c>
      <c r="B80" s="265" t="s">
        <v>285</v>
      </c>
      <c r="C80" s="180"/>
    </row>
    <row r="81" spans="1:3" s="263" customFormat="1" ht="12" customHeight="1" thickBot="1">
      <c r="A81" s="271" t="s">
        <v>286</v>
      </c>
      <c r="B81" s="266" t="s">
        <v>287</v>
      </c>
      <c r="C81" s="180"/>
    </row>
    <row r="82" spans="1:3" s="263" customFormat="1" ht="13.5" customHeight="1" thickBot="1">
      <c r="A82" s="267" t="s">
        <v>288</v>
      </c>
      <c r="B82" s="170" t="s">
        <v>289</v>
      </c>
      <c r="C82" s="298"/>
    </row>
    <row r="83" spans="1:3" s="263" customFormat="1" ht="15.75" customHeight="1" thickBot="1">
      <c r="A83" s="267" t="s">
        <v>290</v>
      </c>
      <c r="B83" s="272" t="s">
        <v>291</v>
      </c>
      <c r="C83" s="181">
        <f>+C61+C65+C70+C73+C77+C82</f>
        <v>0</v>
      </c>
    </row>
    <row r="84" spans="1:3" s="263" customFormat="1" ht="16.5" customHeight="1" thickBot="1">
      <c r="A84" s="273" t="s">
        <v>304</v>
      </c>
      <c r="B84" s="274" t="s">
        <v>292</v>
      </c>
      <c r="C84" s="181">
        <f>+C60+C83</f>
        <v>0</v>
      </c>
    </row>
    <row r="85" spans="1:3" s="263" customFormat="1" ht="83.25" customHeight="1">
      <c r="A85" s="3"/>
      <c r="B85" s="4"/>
      <c r="C85" s="182"/>
    </row>
    <row r="86" spans="1:3" ht="16.5" customHeight="1">
      <c r="A86" s="439" t="s">
        <v>34</v>
      </c>
      <c r="B86" s="439"/>
      <c r="C86" s="439"/>
    </row>
    <row r="87" spans="1:3" s="275" customFormat="1" ht="16.5" customHeight="1" thickBot="1">
      <c r="A87" s="441" t="s">
        <v>113</v>
      </c>
      <c r="B87" s="441"/>
      <c r="C87" s="85" t="s">
        <v>164</v>
      </c>
    </row>
    <row r="88" spans="1:3" ht="37.5" customHeight="1" thickBot="1">
      <c r="A88" s="21" t="s">
        <v>59</v>
      </c>
      <c r="B88" s="22" t="s">
        <v>35</v>
      </c>
      <c r="C88" s="30" t="s">
        <v>193</v>
      </c>
    </row>
    <row r="89" spans="1:3" s="26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6</v>
      </c>
      <c r="B90" s="26" t="s">
        <v>307</v>
      </c>
      <c r="C90" s="174">
        <f>SUM(C91:C95)</f>
        <v>0</v>
      </c>
    </row>
    <row r="91" spans="1:3" ht="12" customHeight="1">
      <c r="A91" s="15" t="s">
        <v>71</v>
      </c>
      <c r="B91" s="8" t="s">
        <v>36</v>
      </c>
      <c r="C91" s="176"/>
    </row>
    <row r="92" spans="1:3" ht="12" customHeight="1">
      <c r="A92" s="12" t="s">
        <v>72</v>
      </c>
      <c r="B92" s="6" t="s">
        <v>134</v>
      </c>
      <c r="C92" s="177"/>
    </row>
    <row r="93" spans="1:3" ht="12" customHeight="1">
      <c r="A93" s="12" t="s">
        <v>73</v>
      </c>
      <c r="B93" s="6" t="s">
        <v>100</v>
      </c>
      <c r="C93" s="179"/>
    </row>
    <row r="94" spans="1:3" ht="12" customHeight="1">
      <c r="A94" s="12" t="s">
        <v>74</v>
      </c>
      <c r="B94" s="9" t="s">
        <v>135</v>
      </c>
      <c r="C94" s="179"/>
    </row>
    <row r="95" spans="1:3" ht="12" customHeight="1">
      <c r="A95" s="12" t="s">
        <v>82</v>
      </c>
      <c r="B95" s="17" t="s">
        <v>136</v>
      </c>
      <c r="C95" s="179"/>
    </row>
    <row r="96" spans="1:3" ht="12" customHeight="1">
      <c r="A96" s="12" t="s">
        <v>75</v>
      </c>
      <c r="B96" s="6" t="s">
        <v>308</v>
      </c>
      <c r="C96" s="179"/>
    </row>
    <row r="97" spans="1:3" ht="12" customHeight="1">
      <c r="A97" s="12" t="s">
        <v>76</v>
      </c>
      <c r="B97" s="87" t="s">
        <v>309</v>
      </c>
      <c r="C97" s="179"/>
    </row>
    <row r="98" spans="1:3" ht="12" customHeight="1">
      <c r="A98" s="12" t="s">
        <v>83</v>
      </c>
      <c r="B98" s="88" t="s">
        <v>310</v>
      </c>
      <c r="C98" s="179"/>
    </row>
    <row r="99" spans="1:3" ht="12" customHeight="1">
      <c r="A99" s="12" t="s">
        <v>84</v>
      </c>
      <c r="B99" s="88" t="s">
        <v>311</v>
      </c>
      <c r="C99" s="179"/>
    </row>
    <row r="100" spans="1:3" ht="12" customHeight="1">
      <c r="A100" s="12" t="s">
        <v>85</v>
      </c>
      <c r="B100" s="87" t="s">
        <v>312</v>
      </c>
      <c r="C100" s="179"/>
    </row>
    <row r="101" spans="1:3" ht="12" customHeight="1">
      <c r="A101" s="12" t="s">
        <v>86</v>
      </c>
      <c r="B101" s="87" t="s">
        <v>313</v>
      </c>
      <c r="C101" s="179"/>
    </row>
    <row r="102" spans="1:3" ht="12" customHeight="1">
      <c r="A102" s="12" t="s">
        <v>88</v>
      </c>
      <c r="B102" s="88" t="s">
        <v>314</v>
      </c>
      <c r="C102" s="179"/>
    </row>
    <row r="103" spans="1:3" ht="12" customHeight="1">
      <c r="A103" s="11" t="s">
        <v>137</v>
      </c>
      <c r="B103" s="89" t="s">
        <v>315</v>
      </c>
      <c r="C103" s="179"/>
    </row>
    <row r="104" spans="1:3" ht="12" customHeight="1">
      <c r="A104" s="12" t="s">
        <v>305</v>
      </c>
      <c r="B104" s="89" t="s">
        <v>316</v>
      </c>
      <c r="C104" s="179"/>
    </row>
    <row r="105" spans="1:3" ht="12" customHeight="1" thickBot="1">
      <c r="A105" s="16" t="s">
        <v>306</v>
      </c>
      <c r="B105" s="90" t="s">
        <v>317</v>
      </c>
      <c r="C105" s="183"/>
    </row>
    <row r="106" spans="1:3" ht="12" customHeight="1" thickBot="1">
      <c r="A106" s="18" t="s">
        <v>7</v>
      </c>
      <c r="B106" s="25" t="s">
        <v>318</v>
      </c>
      <c r="C106" s="175">
        <f>+C107+C109+C111</f>
        <v>0</v>
      </c>
    </row>
    <row r="107" spans="1:3" ht="12" customHeight="1">
      <c r="A107" s="13" t="s">
        <v>77</v>
      </c>
      <c r="B107" s="6" t="s">
        <v>163</v>
      </c>
      <c r="C107" s="178"/>
    </row>
    <row r="108" spans="1:3" ht="12" customHeight="1">
      <c r="A108" s="13" t="s">
        <v>78</v>
      </c>
      <c r="B108" s="10" t="s">
        <v>322</v>
      </c>
      <c r="C108" s="178"/>
    </row>
    <row r="109" spans="1:3" ht="12" customHeight="1">
      <c r="A109" s="13" t="s">
        <v>79</v>
      </c>
      <c r="B109" s="10" t="s">
        <v>138</v>
      </c>
      <c r="C109" s="177"/>
    </row>
    <row r="110" spans="1:3" ht="12" customHeight="1">
      <c r="A110" s="13" t="s">
        <v>80</v>
      </c>
      <c r="B110" s="10" t="s">
        <v>323</v>
      </c>
      <c r="C110" s="167"/>
    </row>
    <row r="111" spans="1:3" ht="12" customHeight="1">
      <c r="A111" s="13" t="s">
        <v>81</v>
      </c>
      <c r="B111" s="172" t="s">
        <v>166</v>
      </c>
      <c r="C111" s="167"/>
    </row>
    <row r="112" spans="1:3" ht="12" customHeight="1">
      <c r="A112" s="13" t="s">
        <v>87</v>
      </c>
      <c r="B112" s="171" t="s">
        <v>410</v>
      </c>
      <c r="C112" s="167"/>
    </row>
    <row r="113" spans="1:3" ht="12" customHeight="1">
      <c r="A113" s="13" t="s">
        <v>89</v>
      </c>
      <c r="B113" s="260" t="s">
        <v>328</v>
      </c>
      <c r="C113" s="167"/>
    </row>
    <row r="114" spans="1:3" ht="22.5">
      <c r="A114" s="13" t="s">
        <v>139</v>
      </c>
      <c r="B114" s="88" t="s">
        <v>311</v>
      </c>
      <c r="C114" s="167"/>
    </row>
    <row r="115" spans="1:3" ht="12" customHeight="1">
      <c r="A115" s="13" t="s">
        <v>140</v>
      </c>
      <c r="B115" s="88" t="s">
        <v>327</v>
      </c>
      <c r="C115" s="167"/>
    </row>
    <row r="116" spans="1:3" ht="12" customHeight="1">
      <c r="A116" s="13" t="s">
        <v>141</v>
      </c>
      <c r="B116" s="88" t="s">
        <v>326</v>
      </c>
      <c r="C116" s="167"/>
    </row>
    <row r="117" spans="1:3" ht="12" customHeight="1">
      <c r="A117" s="13" t="s">
        <v>319</v>
      </c>
      <c r="B117" s="88" t="s">
        <v>314</v>
      </c>
      <c r="C117" s="167"/>
    </row>
    <row r="118" spans="1:3" ht="12" customHeight="1">
      <c r="A118" s="13" t="s">
        <v>320</v>
      </c>
      <c r="B118" s="88" t="s">
        <v>325</v>
      </c>
      <c r="C118" s="167"/>
    </row>
    <row r="119" spans="1:3" ht="23.25" thickBot="1">
      <c r="A119" s="11" t="s">
        <v>321</v>
      </c>
      <c r="B119" s="88" t="s">
        <v>324</v>
      </c>
      <c r="C119" s="168"/>
    </row>
    <row r="120" spans="1:3" ht="12" customHeight="1" thickBot="1">
      <c r="A120" s="18" t="s">
        <v>8</v>
      </c>
      <c r="B120" s="75" t="s">
        <v>329</v>
      </c>
      <c r="C120" s="175">
        <f>+C121+C122</f>
        <v>0</v>
      </c>
    </row>
    <row r="121" spans="1:3" ht="12" customHeight="1">
      <c r="A121" s="13" t="s">
        <v>60</v>
      </c>
      <c r="B121" s="7" t="s">
        <v>47</v>
      </c>
      <c r="C121" s="178"/>
    </row>
    <row r="122" spans="1:3" ht="12" customHeight="1" thickBot="1">
      <c r="A122" s="14" t="s">
        <v>61</v>
      </c>
      <c r="B122" s="10" t="s">
        <v>48</v>
      </c>
      <c r="C122" s="179"/>
    </row>
    <row r="123" spans="1:3" ht="12" customHeight="1" thickBot="1">
      <c r="A123" s="18" t="s">
        <v>9</v>
      </c>
      <c r="B123" s="75" t="s">
        <v>330</v>
      </c>
      <c r="C123" s="175">
        <f>+C90+C106+C120</f>
        <v>0</v>
      </c>
    </row>
    <row r="124" spans="1:3" ht="12" customHeight="1" thickBot="1">
      <c r="A124" s="18" t="s">
        <v>10</v>
      </c>
      <c r="B124" s="75" t="s">
        <v>331</v>
      </c>
      <c r="C124" s="175">
        <f>+C125+C126+C127</f>
        <v>0</v>
      </c>
    </row>
    <row r="125" spans="1:3" ht="12" customHeight="1">
      <c r="A125" s="13" t="s">
        <v>64</v>
      </c>
      <c r="B125" s="7" t="s">
        <v>332</v>
      </c>
      <c r="C125" s="167"/>
    </row>
    <row r="126" spans="1:3" ht="12" customHeight="1">
      <c r="A126" s="13" t="s">
        <v>65</v>
      </c>
      <c r="B126" s="7" t="s">
        <v>333</v>
      </c>
      <c r="C126" s="167"/>
    </row>
    <row r="127" spans="1:3" ht="12" customHeight="1" thickBot="1">
      <c r="A127" s="11" t="s">
        <v>66</v>
      </c>
      <c r="B127" s="5" t="s">
        <v>334</v>
      </c>
      <c r="C127" s="167"/>
    </row>
    <row r="128" spans="1:3" ht="12" customHeight="1" thickBot="1">
      <c r="A128" s="18" t="s">
        <v>11</v>
      </c>
      <c r="B128" s="75" t="s">
        <v>397</v>
      </c>
      <c r="C128" s="175">
        <f>+C129+C130+C131+C132</f>
        <v>0</v>
      </c>
    </row>
    <row r="129" spans="1:3" ht="12" customHeight="1">
      <c r="A129" s="13" t="s">
        <v>67</v>
      </c>
      <c r="B129" s="7" t="s">
        <v>335</v>
      </c>
      <c r="C129" s="167"/>
    </row>
    <row r="130" spans="1:3" ht="12" customHeight="1">
      <c r="A130" s="13" t="s">
        <v>68</v>
      </c>
      <c r="B130" s="7" t="s">
        <v>336</v>
      </c>
      <c r="C130" s="167"/>
    </row>
    <row r="131" spans="1:3" ht="12" customHeight="1">
      <c r="A131" s="13" t="s">
        <v>238</v>
      </c>
      <c r="B131" s="7" t="s">
        <v>337</v>
      </c>
      <c r="C131" s="167"/>
    </row>
    <row r="132" spans="1:3" ht="12" customHeight="1" thickBot="1">
      <c r="A132" s="11" t="s">
        <v>239</v>
      </c>
      <c r="B132" s="5" t="s">
        <v>338</v>
      </c>
      <c r="C132" s="167"/>
    </row>
    <row r="133" spans="1:3" ht="12" customHeight="1" thickBot="1">
      <c r="A133" s="18" t="s">
        <v>12</v>
      </c>
      <c r="B133" s="75" t="s">
        <v>339</v>
      </c>
      <c r="C133" s="181">
        <f>+C134+C135+C136+C137</f>
        <v>0</v>
      </c>
    </row>
    <row r="134" spans="1:3" ht="12" customHeight="1">
      <c r="A134" s="13" t="s">
        <v>69</v>
      </c>
      <c r="B134" s="7" t="s">
        <v>340</v>
      </c>
      <c r="C134" s="167"/>
    </row>
    <row r="135" spans="1:3" ht="12" customHeight="1">
      <c r="A135" s="13" t="s">
        <v>70</v>
      </c>
      <c r="B135" s="7" t="s">
        <v>350</v>
      </c>
      <c r="C135" s="167"/>
    </row>
    <row r="136" spans="1:3" ht="12" customHeight="1">
      <c r="A136" s="13" t="s">
        <v>251</v>
      </c>
      <c r="B136" s="7" t="s">
        <v>341</v>
      </c>
      <c r="C136" s="167"/>
    </row>
    <row r="137" spans="1:3" ht="12" customHeight="1" thickBot="1">
      <c r="A137" s="11" t="s">
        <v>252</v>
      </c>
      <c r="B137" s="5" t="s">
        <v>342</v>
      </c>
      <c r="C137" s="167"/>
    </row>
    <row r="138" spans="1:3" ht="12" customHeight="1" thickBot="1">
      <c r="A138" s="18" t="s">
        <v>13</v>
      </c>
      <c r="B138" s="75" t="s">
        <v>343</v>
      </c>
      <c r="C138" s="184">
        <f>+C139+C140+C141+C142</f>
        <v>0</v>
      </c>
    </row>
    <row r="139" spans="1:3" ht="12" customHeight="1">
      <c r="A139" s="13" t="s">
        <v>132</v>
      </c>
      <c r="B139" s="7" t="s">
        <v>344</v>
      </c>
      <c r="C139" s="167"/>
    </row>
    <row r="140" spans="1:3" ht="12" customHeight="1">
      <c r="A140" s="13" t="s">
        <v>133</v>
      </c>
      <c r="B140" s="7" t="s">
        <v>345</v>
      </c>
      <c r="C140" s="167"/>
    </row>
    <row r="141" spans="1:3" ht="12" customHeight="1">
      <c r="A141" s="13" t="s">
        <v>165</v>
      </c>
      <c r="B141" s="7" t="s">
        <v>346</v>
      </c>
      <c r="C141" s="167"/>
    </row>
    <row r="142" spans="1:3" ht="12" customHeight="1" thickBot="1">
      <c r="A142" s="13" t="s">
        <v>254</v>
      </c>
      <c r="B142" s="7" t="s">
        <v>347</v>
      </c>
      <c r="C142" s="167"/>
    </row>
    <row r="143" spans="1:9" ht="15" customHeight="1" thickBot="1">
      <c r="A143" s="18" t="s">
        <v>14</v>
      </c>
      <c r="B143" s="75" t="s">
        <v>348</v>
      </c>
      <c r="C143" s="276">
        <f>+C124+C128+C133+C138</f>
        <v>0</v>
      </c>
      <c r="F143" s="277"/>
      <c r="G143" s="278"/>
      <c r="H143" s="278"/>
      <c r="I143" s="278"/>
    </row>
    <row r="144" spans="1:3" s="263" customFormat="1" ht="12.75" customHeight="1" thickBot="1">
      <c r="A144" s="173" t="s">
        <v>15</v>
      </c>
      <c r="B144" s="238" t="s">
        <v>349</v>
      </c>
      <c r="C144" s="276">
        <f>+C123+C143</f>
        <v>0</v>
      </c>
    </row>
    <row r="145" ht="7.5" customHeight="1"/>
    <row r="146" spans="1:3" ht="15.75">
      <c r="A146" s="444" t="s">
        <v>351</v>
      </c>
      <c r="B146" s="444"/>
      <c r="C146" s="444"/>
    </row>
    <row r="147" spans="1:3" ht="15" customHeight="1" thickBot="1">
      <c r="A147" s="440" t="s">
        <v>114</v>
      </c>
      <c r="B147" s="440"/>
      <c r="C147" s="185" t="s">
        <v>164</v>
      </c>
    </row>
    <row r="148" spans="1:4" ht="13.5" customHeight="1" thickBot="1">
      <c r="A148" s="18">
        <v>1</v>
      </c>
      <c r="B148" s="25" t="s">
        <v>352</v>
      </c>
      <c r="C148" s="175">
        <f>+C60-C123</f>
        <v>0</v>
      </c>
      <c r="D148" s="279"/>
    </row>
    <row r="149" spans="1:3" ht="27.75" customHeight="1" thickBot="1">
      <c r="A149" s="18" t="s">
        <v>7</v>
      </c>
      <c r="B149" s="25" t="s">
        <v>353</v>
      </c>
      <c r="C149" s="17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Mogysorósbánya Község Önkormányzat
2014. ÉVI KÖLTSÉGVETÉS
ÖNKÉNT VÁLLALT FELADATAINAK MÉRLEGE
NEMLEGES&amp;R&amp;"Times New Roman CE,Félkövér dőlt"&amp;11 1.3. melléklet az 1/2014. (I.28.)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zoomScalePageLayoutView="0" workbookViewId="0" topLeftCell="B1">
      <selection activeCell="B18" sqref="B18"/>
    </sheetView>
  </sheetViews>
  <sheetFormatPr defaultColWidth="9.00390625" defaultRowHeight="12.75"/>
  <cols>
    <col min="1" max="1" width="9.50390625" style="239" customWidth="1"/>
    <col min="2" max="2" width="58.00390625" style="239" customWidth="1"/>
    <col min="3" max="3" width="15.375" style="240" customWidth="1"/>
    <col min="4" max="4" width="9.00390625" style="261" customWidth="1"/>
    <col min="5" max="16384" width="9.375" style="261" customWidth="1"/>
  </cols>
  <sheetData>
    <row r="1" spans="1:3" ht="15.75" customHeight="1">
      <c r="A1" s="439" t="s">
        <v>3</v>
      </c>
      <c r="B1" s="439"/>
      <c r="C1" s="439"/>
    </row>
    <row r="2" spans="1:3" ht="15.75" customHeight="1" thickBot="1">
      <c r="A2" s="440" t="s">
        <v>112</v>
      </c>
      <c r="B2" s="440"/>
      <c r="C2" s="185" t="s">
        <v>164</v>
      </c>
    </row>
    <row r="3" spans="1:3" ht="37.5" customHeight="1" thickBot="1">
      <c r="A3" s="21" t="s">
        <v>59</v>
      </c>
      <c r="B3" s="22" t="s">
        <v>5</v>
      </c>
      <c r="C3" s="30" t="s">
        <v>193</v>
      </c>
    </row>
    <row r="4" spans="1:3" s="262" customFormat="1" ht="12" customHeight="1" thickBot="1">
      <c r="A4" s="256">
        <v>1</v>
      </c>
      <c r="B4" s="257">
        <v>2</v>
      </c>
      <c r="C4" s="258">
        <v>3</v>
      </c>
    </row>
    <row r="5" spans="1:3" s="263" customFormat="1" ht="12" customHeight="1" thickBot="1">
      <c r="A5" s="18" t="s">
        <v>6</v>
      </c>
      <c r="B5" s="19" t="s">
        <v>194</v>
      </c>
      <c r="C5" s="175">
        <f>+C6+C7+C8+C9+C10+C11</f>
        <v>0</v>
      </c>
    </row>
    <row r="6" spans="1:3" s="263" customFormat="1" ht="12" customHeight="1">
      <c r="A6" s="13" t="s">
        <v>71</v>
      </c>
      <c r="B6" s="264" t="s">
        <v>195</v>
      </c>
      <c r="C6" s="178"/>
    </row>
    <row r="7" spans="1:3" s="263" customFormat="1" ht="12" customHeight="1">
      <c r="A7" s="12" t="s">
        <v>72</v>
      </c>
      <c r="B7" s="265" t="s">
        <v>196</v>
      </c>
      <c r="C7" s="177"/>
    </row>
    <row r="8" spans="1:3" s="263" customFormat="1" ht="12" customHeight="1">
      <c r="A8" s="12" t="s">
        <v>73</v>
      </c>
      <c r="B8" s="265" t="s">
        <v>197</v>
      </c>
      <c r="C8" s="177"/>
    </row>
    <row r="9" spans="1:3" s="263" customFormat="1" ht="12" customHeight="1">
      <c r="A9" s="12" t="s">
        <v>74</v>
      </c>
      <c r="B9" s="265" t="s">
        <v>198</v>
      </c>
      <c r="C9" s="177"/>
    </row>
    <row r="10" spans="1:3" s="263" customFormat="1" ht="12" customHeight="1">
      <c r="A10" s="12" t="s">
        <v>108</v>
      </c>
      <c r="B10" s="265" t="s">
        <v>199</v>
      </c>
      <c r="C10" s="177"/>
    </row>
    <row r="11" spans="1:3" s="263" customFormat="1" ht="12" customHeight="1" thickBot="1">
      <c r="A11" s="14" t="s">
        <v>75</v>
      </c>
      <c r="B11" s="266" t="s">
        <v>200</v>
      </c>
      <c r="C11" s="177"/>
    </row>
    <row r="12" spans="1:3" s="263" customFormat="1" ht="12" customHeight="1" thickBot="1">
      <c r="A12" s="18" t="s">
        <v>7</v>
      </c>
      <c r="B12" s="170" t="s">
        <v>201</v>
      </c>
      <c r="C12" s="175">
        <f>+C13+C14+C15+C16+C17</f>
        <v>0</v>
      </c>
    </row>
    <row r="13" spans="1:3" s="263" customFormat="1" ht="12" customHeight="1">
      <c r="A13" s="13" t="s">
        <v>77</v>
      </c>
      <c r="B13" s="264" t="s">
        <v>202</v>
      </c>
      <c r="C13" s="178"/>
    </row>
    <row r="14" spans="1:3" s="263" customFormat="1" ht="12" customHeight="1">
      <c r="A14" s="12" t="s">
        <v>78</v>
      </c>
      <c r="B14" s="265" t="s">
        <v>203</v>
      </c>
      <c r="C14" s="177"/>
    </row>
    <row r="15" spans="1:3" s="263" customFormat="1" ht="12" customHeight="1">
      <c r="A15" s="12" t="s">
        <v>79</v>
      </c>
      <c r="B15" s="265" t="s">
        <v>404</v>
      </c>
      <c r="C15" s="177"/>
    </row>
    <row r="16" spans="1:3" s="263" customFormat="1" ht="12" customHeight="1">
      <c r="A16" s="12" t="s">
        <v>80</v>
      </c>
      <c r="B16" s="265" t="s">
        <v>405</v>
      </c>
      <c r="C16" s="177"/>
    </row>
    <row r="17" spans="1:3" s="263" customFormat="1" ht="12" customHeight="1">
      <c r="A17" s="12" t="s">
        <v>81</v>
      </c>
      <c r="B17" s="265" t="s">
        <v>204</v>
      </c>
      <c r="C17" s="177"/>
    </row>
    <row r="18" spans="1:3" s="263" customFormat="1" ht="12" customHeight="1" thickBot="1">
      <c r="A18" s="14" t="s">
        <v>87</v>
      </c>
      <c r="B18" s="266" t="s">
        <v>205</v>
      </c>
      <c r="C18" s="179"/>
    </row>
    <row r="19" spans="1:3" s="263" customFormat="1" ht="12" customHeight="1" thickBot="1">
      <c r="A19" s="18" t="s">
        <v>8</v>
      </c>
      <c r="B19" s="19" t="s">
        <v>206</v>
      </c>
      <c r="C19" s="175">
        <f>+C20+C21+C22+C23+C24</f>
        <v>0</v>
      </c>
    </row>
    <row r="20" spans="1:3" s="263" customFormat="1" ht="12" customHeight="1">
      <c r="A20" s="13" t="s">
        <v>60</v>
      </c>
      <c r="B20" s="264" t="s">
        <v>207</v>
      </c>
      <c r="C20" s="178"/>
    </row>
    <row r="21" spans="1:3" s="263" customFormat="1" ht="12" customHeight="1">
      <c r="A21" s="12" t="s">
        <v>61</v>
      </c>
      <c r="B21" s="265" t="s">
        <v>208</v>
      </c>
      <c r="C21" s="177"/>
    </row>
    <row r="22" spans="1:3" s="263" customFormat="1" ht="12" customHeight="1">
      <c r="A22" s="12" t="s">
        <v>62</v>
      </c>
      <c r="B22" s="265" t="s">
        <v>406</v>
      </c>
      <c r="C22" s="177"/>
    </row>
    <row r="23" spans="1:3" s="263" customFormat="1" ht="12" customHeight="1">
      <c r="A23" s="12" t="s">
        <v>63</v>
      </c>
      <c r="B23" s="265" t="s">
        <v>407</v>
      </c>
      <c r="C23" s="177"/>
    </row>
    <row r="24" spans="1:3" s="263" customFormat="1" ht="12" customHeight="1">
      <c r="A24" s="12" t="s">
        <v>122</v>
      </c>
      <c r="B24" s="265" t="s">
        <v>209</v>
      </c>
      <c r="C24" s="177"/>
    </row>
    <row r="25" spans="1:3" s="263" customFormat="1" ht="12" customHeight="1" thickBot="1">
      <c r="A25" s="14" t="s">
        <v>123</v>
      </c>
      <c r="B25" s="266" t="s">
        <v>210</v>
      </c>
      <c r="C25" s="179"/>
    </row>
    <row r="26" spans="1:3" s="263" customFormat="1" ht="12" customHeight="1" thickBot="1">
      <c r="A26" s="18" t="s">
        <v>124</v>
      </c>
      <c r="B26" s="19" t="s">
        <v>211</v>
      </c>
      <c r="C26" s="181">
        <f>+C27+C30+C31+C32</f>
        <v>0</v>
      </c>
    </row>
    <row r="27" spans="1:3" s="263" customFormat="1" ht="12" customHeight="1">
      <c r="A27" s="13" t="s">
        <v>212</v>
      </c>
      <c r="B27" s="264" t="s">
        <v>218</v>
      </c>
      <c r="C27" s="259">
        <f>+C28+C29</f>
        <v>0</v>
      </c>
    </row>
    <row r="28" spans="1:3" s="263" customFormat="1" ht="12" customHeight="1">
      <c r="A28" s="12" t="s">
        <v>213</v>
      </c>
      <c r="B28" s="265" t="s">
        <v>219</v>
      </c>
      <c r="C28" s="177"/>
    </row>
    <row r="29" spans="1:3" s="263" customFormat="1" ht="12" customHeight="1">
      <c r="A29" s="12" t="s">
        <v>214</v>
      </c>
      <c r="B29" s="265" t="s">
        <v>220</v>
      </c>
      <c r="C29" s="177"/>
    </row>
    <row r="30" spans="1:3" s="263" customFormat="1" ht="12" customHeight="1">
      <c r="A30" s="12" t="s">
        <v>215</v>
      </c>
      <c r="B30" s="265" t="s">
        <v>221</v>
      </c>
      <c r="C30" s="177"/>
    </row>
    <row r="31" spans="1:3" s="263" customFormat="1" ht="12" customHeight="1">
      <c r="A31" s="12" t="s">
        <v>216</v>
      </c>
      <c r="B31" s="265" t="s">
        <v>222</v>
      </c>
      <c r="C31" s="177"/>
    </row>
    <row r="32" spans="1:3" s="263" customFormat="1" ht="12" customHeight="1" thickBot="1">
      <c r="A32" s="14" t="s">
        <v>217</v>
      </c>
      <c r="B32" s="266" t="s">
        <v>223</v>
      </c>
      <c r="C32" s="179"/>
    </row>
    <row r="33" spans="1:3" s="263" customFormat="1" ht="12" customHeight="1" thickBot="1">
      <c r="A33" s="18" t="s">
        <v>10</v>
      </c>
      <c r="B33" s="19" t="s">
        <v>224</v>
      </c>
      <c r="C33" s="175">
        <f>SUM(C34:C43)</f>
        <v>0</v>
      </c>
    </row>
    <row r="34" spans="1:3" s="263" customFormat="1" ht="12" customHeight="1">
      <c r="A34" s="13" t="s">
        <v>64</v>
      </c>
      <c r="B34" s="264" t="s">
        <v>227</v>
      </c>
      <c r="C34" s="178"/>
    </row>
    <row r="35" spans="1:3" s="263" customFormat="1" ht="12" customHeight="1">
      <c r="A35" s="12" t="s">
        <v>65</v>
      </c>
      <c r="B35" s="265" t="s">
        <v>228</v>
      </c>
      <c r="C35" s="177"/>
    </row>
    <row r="36" spans="1:3" s="263" customFormat="1" ht="12" customHeight="1">
      <c r="A36" s="12" t="s">
        <v>66</v>
      </c>
      <c r="B36" s="265" t="s">
        <v>229</v>
      </c>
      <c r="C36" s="177"/>
    </row>
    <row r="37" spans="1:3" s="263" customFormat="1" ht="12" customHeight="1">
      <c r="A37" s="12" t="s">
        <v>126</v>
      </c>
      <c r="B37" s="265" t="s">
        <v>230</v>
      </c>
      <c r="C37" s="177"/>
    </row>
    <row r="38" spans="1:3" s="263" customFormat="1" ht="12" customHeight="1">
      <c r="A38" s="12" t="s">
        <v>127</v>
      </c>
      <c r="B38" s="265" t="s">
        <v>231</v>
      </c>
      <c r="C38" s="177"/>
    </row>
    <row r="39" spans="1:3" s="263" customFormat="1" ht="12" customHeight="1">
      <c r="A39" s="12" t="s">
        <v>128</v>
      </c>
      <c r="B39" s="265" t="s">
        <v>232</v>
      </c>
      <c r="C39" s="177"/>
    </row>
    <row r="40" spans="1:3" s="263" customFormat="1" ht="12" customHeight="1">
      <c r="A40" s="12" t="s">
        <v>129</v>
      </c>
      <c r="B40" s="265" t="s">
        <v>233</v>
      </c>
      <c r="C40" s="177"/>
    </row>
    <row r="41" spans="1:3" s="263" customFormat="1" ht="12" customHeight="1">
      <c r="A41" s="12" t="s">
        <v>130</v>
      </c>
      <c r="B41" s="265" t="s">
        <v>234</v>
      </c>
      <c r="C41" s="177"/>
    </row>
    <row r="42" spans="1:3" s="263" customFormat="1" ht="12" customHeight="1">
      <c r="A42" s="12" t="s">
        <v>225</v>
      </c>
      <c r="B42" s="265" t="s">
        <v>235</v>
      </c>
      <c r="C42" s="180"/>
    </row>
    <row r="43" spans="1:3" s="263" customFormat="1" ht="12" customHeight="1" thickBot="1">
      <c r="A43" s="14" t="s">
        <v>226</v>
      </c>
      <c r="B43" s="266" t="s">
        <v>236</v>
      </c>
      <c r="C43" s="253"/>
    </row>
    <row r="44" spans="1:3" s="263" customFormat="1" ht="12" customHeight="1" thickBot="1">
      <c r="A44" s="18" t="s">
        <v>11</v>
      </c>
      <c r="B44" s="19" t="s">
        <v>237</v>
      </c>
      <c r="C44" s="175">
        <f>SUM(C45:C49)</f>
        <v>0</v>
      </c>
    </row>
    <row r="45" spans="1:3" s="263" customFormat="1" ht="12" customHeight="1">
      <c r="A45" s="13" t="s">
        <v>67</v>
      </c>
      <c r="B45" s="264" t="s">
        <v>241</v>
      </c>
      <c r="C45" s="297"/>
    </row>
    <row r="46" spans="1:3" s="263" customFormat="1" ht="12" customHeight="1">
      <c r="A46" s="12" t="s">
        <v>68</v>
      </c>
      <c r="B46" s="265" t="s">
        <v>242</v>
      </c>
      <c r="C46" s="180"/>
    </row>
    <row r="47" spans="1:3" s="263" customFormat="1" ht="12" customHeight="1">
      <c r="A47" s="12" t="s">
        <v>238</v>
      </c>
      <c r="B47" s="265" t="s">
        <v>243</v>
      </c>
      <c r="C47" s="180"/>
    </row>
    <row r="48" spans="1:3" s="263" customFormat="1" ht="12" customHeight="1">
      <c r="A48" s="12" t="s">
        <v>239</v>
      </c>
      <c r="B48" s="265" t="s">
        <v>244</v>
      </c>
      <c r="C48" s="180"/>
    </row>
    <row r="49" spans="1:3" s="263" customFormat="1" ht="12" customHeight="1" thickBot="1">
      <c r="A49" s="14" t="s">
        <v>240</v>
      </c>
      <c r="B49" s="266" t="s">
        <v>245</v>
      </c>
      <c r="C49" s="253"/>
    </row>
    <row r="50" spans="1:3" s="263" customFormat="1" ht="12" customHeight="1" thickBot="1">
      <c r="A50" s="18" t="s">
        <v>131</v>
      </c>
      <c r="B50" s="19" t="s">
        <v>246</v>
      </c>
      <c r="C50" s="175">
        <f>SUM(C51:C53)</f>
        <v>0</v>
      </c>
    </row>
    <row r="51" spans="1:3" s="263" customFormat="1" ht="12" customHeight="1">
      <c r="A51" s="13" t="s">
        <v>69</v>
      </c>
      <c r="B51" s="264" t="s">
        <v>247</v>
      </c>
      <c r="C51" s="178"/>
    </row>
    <row r="52" spans="1:3" s="263" customFormat="1" ht="12" customHeight="1">
      <c r="A52" s="12" t="s">
        <v>70</v>
      </c>
      <c r="B52" s="265" t="s">
        <v>408</v>
      </c>
      <c r="C52" s="177"/>
    </row>
    <row r="53" spans="1:3" s="263" customFormat="1" ht="12" customHeight="1">
      <c r="A53" s="12" t="s">
        <v>251</v>
      </c>
      <c r="B53" s="265" t="s">
        <v>249</v>
      </c>
      <c r="C53" s="177"/>
    </row>
    <row r="54" spans="1:3" s="263" customFormat="1" ht="12" customHeight="1" thickBot="1">
      <c r="A54" s="14" t="s">
        <v>252</v>
      </c>
      <c r="B54" s="266" t="s">
        <v>250</v>
      </c>
      <c r="C54" s="179"/>
    </row>
    <row r="55" spans="1:3" s="263" customFormat="1" ht="12" customHeight="1" thickBot="1">
      <c r="A55" s="18" t="s">
        <v>13</v>
      </c>
      <c r="B55" s="170" t="s">
        <v>253</v>
      </c>
      <c r="C55" s="175">
        <f>SUM(C56:C58)</f>
        <v>0</v>
      </c>
    </row>
    <row r="56" spans="1:3" s="263" customFormat="1" ht="12" customHeight="1">
      <c r="A56" s="13" t="s">
        <v>132</v>
      </c>
      <c r="B56" s="264" t="s">
        <v>255</v>
      </c>
      <c r="C56" s="180"/>
    </row>
    <row r="57" spans="1:3" s="263" customFormat="1" ht="12" customHeight="1">
      <c r="A57" s="12" t="s">
        <v>133</v>
      </c>
      <c r="B57" s="265" t="s">
        <v>409</v>
      </c>
      <c r="C57" s="180"/>
    </row>
    <row r="58" spans="1:3" s="263" customFormat="1" ht="12" customHeight="1">
      <c r="A58" s="12" t="s">
        <v>165</v>
      </c>
      <c r="B58" s="265" t="s">
        <v>256</v>
      </c>
      <c r="C58" s="180"/>
    </row>
    <row r="59" spans="1:3" s="263" customFormat="1" ht="12" customHeight="1" thickBot="1">
      <c r="A59" s="14" t="s">
        <v>254</v>
      </c>
      <c r="B59" s="266" t="s">
        <v>257</v>
      </c>
      <c r="C59" s="180"/>
    </row>
    <row r="60" spans="1:3" s="263" customFormat="1" ht="12" customHeight="1" thickBot="1">
      <c r="A60" s="18" t="s">
        <v>14</v>
      </c>
      <c r="B60" s="19" t="s">
        <v>258</v>
      </c>
      <c r="C60" s="181">
        <f>+C5+C12+C19+C26+C33+C44+C50+C55</f>
        <v>0</v>
      </c>
    </row>
    <row r="61" spans="1:3" s="263" customFormat="1" ht="12" customHeight="1" thickBot="1">
      <c r="A61" s="267" t="s">
        <v>259</v>
      </c>
      <c r="B61" s="170" t="s">
        <v>260</v>
      </c>
      <c r="C61" s="175">
        <f>SUM(C62:C64)</f>
        <v>0</v>
      </c>
    </row>
    <row r="62" spans="1:3" s="263" customFormat="1" ht="12" customHeight="1">
      <c r="A62" s="13" t="s">
        <v>293</v>
      </c>
      <c r="B62" s="264" t="s">
        <v>261</v>
      </c>
      <c r="C62" s="180"/>
    </row>
    <row r="63" spans="1:3" s="263" customFormat="1" ht="12" customHeight="1">
      <c r="A63" s="12" t="s">
        <v>302</v>
      </c>
      <c r="B63" s="265" t="s">
        <v>262</v>
      </c>
      <c r="C63" s="180"/>
    </row>
    <row r="64" spans="1:3" s="263" customFormat="1" ht="12" customHeight="1" thickBot="1">
      <c r="A64" s="14" t="s">
        <v>303</v>
      </c>
      <c r="B64" s="268" t="s">
        <v>263</v>
      </c>
      <c r="C64" s="180"/>
    </row>
    <row r="65" spans="1:3" s="263" customFormat="1" ht="12" customHeight="1" thickBot="1">
      <c r="A65" s="267" t="s">
        <v>264</v>
      </c>
      <c r="B65" s="170" t="s">
        <v>265</v>
      </c>
      <c r="C65" s="175">
        <f>SUM(C66:C69)</f>
        <v>0</v>
      </c>
    </row>
    <row r="66" spans="1:3" s="263" customFormat="1" ht="12" customHeight="1">
      <c r="A66" s="13" t="s">
        <v>109</v>
      </c>
      <c r="B66" s="264" t="s">
        <v>266</v>
      </c>
      <c r="C66" s="180"/>
    </row>
    <row r="67" spans="1:3" s="263" customFormat="1" ht="12" customHeight="1">
      <c r="A67" s="12" t="s">
        <v>110</v>
      </c>
      <c r="B67" s="265" t="s">
        <v>267</v>
      </c>
      <c r="C67" s="180"/>
    </row>
    <row r="68" spans="1:3" s="263" customFormat="1" ht="12" customHeight="1">
      <c r="A68" s="12" t="s">
        <v>294</v>
      </c>
      <c r="B68" s="265" t="s">
        <v>268</v>
      </c>
      <c r="C68" s="180"/>
    </row>
    <row r="69" spans="1:3" s="263" customFormat="1" ht="12" customHeight="1" thickBot="1">
      <c r="A69" s="14" t="s">
        <v>295</v>
      </c>
      <c r="B69" s="266" t="s">
        <v>269</v>
      </c>
      <c r="C69" s="180"/>
    </row>
    <row r="70" spans="1:3" s="263" customFormat="1" ht="12" customHeight="1" thickBot="1">
      <c r="A70" s="267" t="s">
        <v>270</v>
      </c>
      <c r="B70" s="170" t="s">
        <v>271</v>
      </c>
      <c r="C70" s="175">
        <f>SUM(C71:C72)</f>
        <v>0</v>
      </c>
    </row>
    <row r="71" spans="1:3" s="263" customFormat="1" ht="12" customHeight="1">
      <c r="A71" s="13" t="s">
        <v>296</v>
      </c>
      <c r="B71" s="264" t="s">
        <v>272</v>
      </c>
      <c r="C71" s="180"/>
    </row>
    <row r="72" spans="1:3" s="263" customFormat="1" ht="12" customHeight="1" thickBot="1">
      <c r="A72" s="14" t="s">
        <v>297</v>
      </c>
      <c r="B72" s="266" t="s">
        <v>273</v>
      </c>
      <c r="C72" s="180"/>
    </row>
    <row r="73" spans="1:3" s="263" customFormat="1" ht="12" customHeight="1" thickBot="1">
      <c r="A73" s="267" t="s">
        <v>274</v>
      </c>
      <c r="B73" s="170" t="s">
        <v>275</v>
      </c>
      <c r="C73" s="175">
        <f>SUM(C74:C76)</f>
        <v>0</v>
      </c>
    </row>
    <row r="74" spans="1:3" s="263" customFormat="1" ht="12" customHeight="1">
      <c r="A74" s="13" t="s">
        <v>298</v>
      </c>
      <c r="B74" s="264" t="s">
        <v>276</v>
      </c>
      <c r="C74" s="180"/>
    </row>
    <row r="75" spans="1:3" s="263" customFormat="1" ht="12" customHeight="1">
      <c r="A75" s="12" t="s">
        <v>299</v>
      </c>
      <c r="B75" s="265" t="s">
        <v>277</v>
      </c>
      <c r="C75" s="180"/>
    </row>
    <row r="76" spans="1:3" s="263" customFormat="1" ht="12" customHeight="1" thickBot="1">
      <c r="A76" s="14" t="s">
        <v>300</v>
      </c>
      <c r="B76" s="266" t="s">
        <v>278</v>
      </c>
      <c r="C76" s="180"/>
    </row>
    <row r="77" spans="1:3" s="263" customFormat="1" ht="12" customHeight="1" thickBot="1">
      <c r="A77" s="267" t="s">
        <v>279</v>
      </c>
      <c r="B77" s="170" t="s">
        <v>301</v>
      </c>
      <c r="C77" s="175">
        <f>SUM(C78:C81)</f>
        <v>0</v>
      </c>
    </row>
    <row r="78" spans="1:3" s="263" customFormat="1" ht="12" customHeight="1">
      <c r="A78" s="269" t="s">
        <v>280</v>
      </c>
      <c r="B78" s="264" t="s">
        <v>281</v>
      </c>
      <c r="C78" s="180"/>
    </row>
    <row r="79" spans="1:3" s="263" customFormat="1" ht="12" customHeight="1">
      <c r="A79" s="270" t="s">
        <v>282</v>
      </c>
      <c r="B79" s="265" t="s">
        <v>283</v>
      </c>
      <c r="C79" s="180"/>
    </row>
    <row r="80" spans="1:3" s="263" customFormat="1" ht="12" customHeight="1">
      <c r="A80" s="270" t="s">
        <v>284</v>
      </c>
      <c r="B80" s="265" t="s">
        <v>285</v>
      </c>
      <c r="C80" s="180"/>
    </row>
    <row r="81" spans="1:3" s="263" customFormat="1" ht="12" customHeight="1" thickBot="1">
      <c r="A81" s="271" t="s">
        <v>286</v>
      </c>
      <c r="B81" s="266" t="s">
        <v>287</v>
      </c>
      <c r="C81" s="180"/>
    </row>
    <row r="82" spans="1:3" s="263" customFormat="1" ht="13.5" customHeight="1" thickBot="1">
      <c r="A82" s="267" t="s">
        <v>288</v>
      </c>
      <c r="B82" s="170" t="s">
        <v>289</v>
      </c>
      <c r="C82" s="298"/>
    </row>
    <row r="83" spans="1:3" s="263" customFormat="1" ht="15.75" customHeight="1" thickBot="1">
      <c r="A83" s="267" t="s">
        <v>290</v>
      </c>
      <c r="B83" s="272" t="s">
        <v>291</v>
      </c>
      <c r="C83" s="181">
        <f>+C61+C65+C70+C73+C77+C82</f>
        <v>0</v>
      </c>
    </row>
    <row r="84" spans="1:3" s="263" customFormat="1" ht="16.5" customHeight="1" thickBot="1">
      <c r="A84" s="273" t="s">
        <v>304</v>
      </c>
      <c r="B84" s="274" t="s">
        <v>292</v>
      </c>
      <c r="C84" s="181">
        <f>+C60+C83</f>
        <v>0</v>
      </c>
    </row>
    <row r="85" spans="1:3" s="263" customFormat="1" ht="83.25" customHeight="1">
      <c r="A85" s="3"/>
      <c r="B85" s="4"/>
      <c r="C85" s="182"/>
    </row>
    <row r="86" spans="1:3" ht="16.5" customHeight="1">
      <c r="A86" s="439" t="s">
        <v>34</v>
      </c>
      <c r="B86" s="439"/>
      <c r="C86" s="439"/>
    </row>
    <row r="87" spans="1:3" s="275" customFormat="1" ht="16.5" customHeight="1" thickBot="1">
      <c r="A87" s="441" t="s">
        <v>113</v>
      </c>
      <c r="B87" s="441"/>
      <c r="C87" s="85" t="s">
        <v>164</v>
      </c>
    </row>
    <row r="88" spans="1:3" ht="37.5" customHeight="1" thickBot="1">
      <c r="A88" s="21" t="s">
        <v>59</v>
      </c>
      <c r="B88" s="22" t="s">
        <v>35</v>
      </c>
      <c r="C88" s="30" t="s">
        <v>193</v>
      </c>
    </row>
    <row r="89" spans="1:3" s="262" customFormat="1" ht="12" customHeight="1" thickBot="1">
      <c r="A89" s="27">
        <v>1</v>
      </c>
      <c r="B89" s="28">
        <v>2</v>
      </c>
      <c r="C89" s="29">
        <v>3</v>
      </c>
    </row>
    <row r="90" spans="1:3" ht="12" customHeight="1" thickBot="1">
      <c r="A90" s="20" t="s">
        <v>6</v>
      </c>
      <c r="B90" s="26" t="s">
        <v>307</v>
      </c>
      <c r="C90" s="174">
        <f>SUM(C91:C95)</f>
        <v>0</v>
      </c>
    </row>
    <row r="91" spans="1:3" ht="12" customHeight="1">
      <c r="A91" s="15" t="s">
        <v>71</v>
      </c>
      <c r="B91" s="8" t="s">
        <v>36</v>
      </c>
      <c r="C91" s="176"/>
    </row>
    <row r="92" spans="1:3" ht="12" customHeight="1">
      <c r="A92" s="12" t="s">
        <v>72</v>
      </c>
      <c r="B92" s="6" t="s">
        <v>134</v>
      </c>
      <c r="C92" s="177"/>
    </row>
    <row r="93" spans="1:3" ht="12" customHeight="1">
      <c r="A93" s="12" t="s">
        <v>73</v>
      </c>
      <c r="B93" s="6" t="s">
        <v>100</v>
      </c>
      <c r="C93" s="179"/>
    </row>
    <row r="94" spans="1:3" ht="12" customHeight="1">
      <c r="A94" s="12" t="s">
        <v>74</v>
      </c>
      <c r="B94" s="9" t="s">
        <v>135</v>
      </c>
      <c r="C94" s="179"/>
    </row>
    <row r="95" spans="1:3" ht="12" customHeight="1">
      <c r="A95" s="12" t="s">
        <v>82</v>
      </c>
      <c r="B95" s="17" t="s">
        <v>136</v>
      </c>
      <c r="C95" s="179"/>
    </row>
    <row r="96" spans="1:3" ht="12" customHeight="1">
      <c r="A96" s="12" t="s">
        <v>75</v>
      </c>
      <c r="B96" s="6" t="s">
        <v>308</v>
      </c>
      <c r="C96" s="179"/>
    </row>
    <row r="97" spans="1:3" ht="12" customHeight="1">
      <c r="A97" s="12" t="s">
        <v>76</v>
      </c>
      <c r="B97" s="87" t="s">
        <v>309</v>
      </c>
      <c r="C97" s="179"/>
    </row>
    <row r="98" spans="1:3" ht="12" customHeight="1">
      <c r="A98" s="12" t="s">
        <v>83</v>
      </c>
      <c r="B98" s="88" t="s">
        <v>310</v>
      </c>
      <c r="C98" s="179"/>
    </row>
    <row r="99" spans="1:3" ht="12" customHeight="1">
      <c r="A99" s="12" t="s">
        <v>84</v>
      </c>
      <c r="B99" s="88" t="s">
        <v>311</v>
      </c>
      <c r="C99" s="179"/>
    </row>
    <row r="100" spans="1:3" ht="12" customHeight="1">
      <c r="A100" s="12" t="s">
        <v>85</v>
      </c>
      <c r="B100" s="87" t="s">
        <v>312</v>
      </c>
      <c r="C100" s="179"/>
    </row>
    <row r="101" spans="1:3" ht="12" customHeight="1">
      <c r="A101" s="12" t="s">
        <v>86</v>
      </c>
      <c r="B101" s="87" t="s">
        <v>313</v>
      </c>
      <c r="C101" s="179"/>
    </row>
    <row r="102" spans="1:3" ht="12" customHeight="1">
      <c r="A102" s="12" t="s">
        <v>88</v>
      </c>
      <c r="B102" s="88" t="s">
        <v>314</v>
      </c>
      <c r="C102" s="179"/>
    </row>
    <row r="103" spans="1:3" ht="12" customHeight="1">
      <c r="A103" s="11" t="s">
        <v>137</v>
      </c>
      <c r="B103" s="89" t="s">
        <v>315</v>
      </c>
      <c r="C103" s="179"/>
    </row>
    <row r="104" spans="1:3" ht="12" customHeight="1">
      <c r="A104" s="12" t="s">
        <v>305</v>
      </c>
      <c r="B104" s="89" t="s">
        <v>316</v>
      </c>
      <c r="C104" s="179"/>
    </row>
    <row r="105" spans="1:3" ht="12" customHeight="1" thickBot="1">
      <c r="A105" s="16" t="s">
        <v>306</v>
      </c>
      <c r="B105" s="90" t="s">
        <v>317</v>
      </c>
      <c r="C105" s="183"/>
    </row>
    <row r="106" spans="1:3" ht="12" customHeight="1" thickBot="1">
      <c r="A106" s="18" t="s">
        <v>7</v>
      </c>
      <c r="B106" s="25" t="s">
        <v>318</v>
      </c>
      <c r="C106" s="175">
        <f>+C107+C109+C111</f>
        <v>0</v>
      </c>
    </row>
    <row r="107" spans="1:3" ht="12" customHeight="1">
      <c r="A107" s="13" t="s">
        <v>77</v>
      </c>
      <c r="B107" s="6" t="s">
        <v>163</v>
      </c>
      <c r="C107" s="178"/>
    </row>
    <row r="108" spans="1:3" ht="12" customHeight="1">
      <c r="A108" s="13" t="s">
        <v>78</v>
      </c>
      <c r="B108" s="10" t="s">
        <v>322</v>
      </c>
      <c r="C108" s="178"/>
    </row>
    <row r="109" spans="1:3" ht="12" customHeight="1">
      <c r="A109" s="13" t="s">
        <v>79</v>
      </c>
      <c r="B109" s="10" t="s">
        <v>138</v>
      </c>
      <c r="C109" s="177"/>
    </row>
    <row r="110" spans="1:3" ht="12" customHeight="1">
      <c r="A110" s="13" t="s">
        <v>80</v>
      </c>
      <c r="B110" s="10" t="s">
        <v>323</v>
      </c>
      <c r="C110" s="167"/>
    </row>
    <row r="111" spans="1:3" ht="12" customHeight="1">
      <c r="A111" s="13" t="s">
        <v>81</v>
      </c>
      <c r="B111" s="172" t="s">
        <v>166</v>
      </c>
      <c r="C111" s="167"/>
    </row>
    <row r="112" spans="1:3" ht="12" customHeight="1">
      <c r="A112" s="13" t="s">
        <v>87</v>
      </c>
      <c r="B112" s="171" t="s">
        <v>410</v>
      </c>
      <c r="C112" s="167"/>
    </row>
    <row r="113" spans="1:3" ht="12" customHeight="1">
      <c r="A113" s="13" t="s">
        <v>89</v>
      </c>
      <c r="B113" s="260" t="s">
        <v>328</v>
      </c>
      <c r="C113" s="167"/>
    </row>
    <row r="114" spans="1:3" ht="22.5">
      <c r="A114" s="13" t="s">
        <v>139</v>
      </c>
      <c r="B114" s="88" t="s">
        <v>311</v>
      </c>
      <c r="C114" s="167"/>
    </row>
    <row r="115" spans="1:3" ht="12" customHeight="1">
      <c r="A115" s="13" t="s">
        <v>140</v>
      </c>
      <c r="B115" s="88" t="s">
        <v>327</v>
      </c>
      <c r="C115" s="167"/>
    </row>
    <row r="116" spans="1:3" ht="12" customHeight="1">
      <c r="A116" s="13" t="s">
        <v>141</v>
      </c>
      <c r="B116" s="88" t="s">
        <v>326</v>
      </c>
      <c r="C116" s="167"/>
    </row>
    <row r="117" spans="1:3" ht="12" customHeight="1">
      <c r="A117" s="13" t="s">
        <v>319</v>
      </c>
      <c r="B117" s="88" t="s">
        <v>314</v>
      </c>
      <c r="C117" s="167"/>
    </row>
    <row r="118" spans="1:3" ht="12" customHeight="1">
      <c r="A118" s="13" t="s">
        <v>320</v>
      </c>
      <c r="B118" s="88" t="s">
        <v>325</v>
      </c>
      <c r="C118" s="167"/>
    </row>
    <row r="119" spans="1:3" ht="23.25" thickBot="1">
      <c r="A119" s="11" t="s">
        <v>321</v>
      </c>
      <c r="B119" s="88" t="s">
        <v>324</v>
      </c>
      <c r="C119" s="168"/>
    </row>
    <row r="120" spans="1:3" ht="12" customHeight="1" thickBot="1">
      <c r="A120" s="18" t="s">
        <v>8</v>
      </c>
      <c r="B120" s="75" t="s">
        <v>329</v>
      </c>
      <c r="C120" s="175">
        <f>+C121+C122</f>
        <v>0</v>
      </c>
    </row>
    <row r="121" spans="1:3" ht="12" customHeight="1">
      <c r="A121" s="13" t="s">
        <v>60</v>
      </c>
      <c r="B121" s="7" t="s">
        <v>47</v>
      </c>
      <c r="C121" s="178"/>
    </row>
    <row r="122" spans="1:3" ht="12" customHeight="1" thickBot="1">
      <c r="A122" s="14" t="s">
        <v>61</v>
      </c>
      <c r="B122" s="10" t="s">
        <v>48</v>
      </c>
      <c r="C122" s="179"/>
    </row>
    <row r="123" spans="1:3" ht="12" customHeight="1" thickBot="1">
      <c r="A123" s="18" t="s">
        <v>9</v>
      </c>
      <c r="B123" s="75" t="s">
        <v>330</v>
      </c>
      <c r="C123" s="175">
        <f>+C90+C106+C120</f>
        <v>0</v>
      </c>
    </row>
    <row r="124" spans="1:3" ht="12" customHeight="1" thickBot="1">
      <c r="A124" s="18" t="s">
        <v>10</v>
      </c>
      <c r="B124" s="75" t="s">
        <v>331</v>
      </c>
      <c r="C124" s="175">
        <f>+C125+C126+C127</f>
        <v>0</v>
      </c>
    </row>
    <row r="125" spans="1:3" ht="12" customHeight="1">
      <c r="A125" s="13" t="s">
        <v>64</v>
      </c>
      <c r="B125" s="7" t="s">
        <v>332</v>
      </c>
      <c r="C125" s="167"/>
    </row>
    <row r="126" spans="1:3" ht="12" customHeight="1">
      <c r="A126" s="13" t="s">
        <v>65</v>
      </c>
      <c r="B126" s="7" t="s">
        <v>333</v>
      </c>
      <c r="C126" s="167"/>
    </row>
    <row r="127" spans="1:3" ht="12" customHeight="1" thickBot="1">
      <c r="A127" s="11" t="s">
        <v>66</v>
      </c>
      <c r="B127" s="5" t="s">
        <v>334</v>
      </c>
      <c r="C127" s="167"/>
    </row>
    <row r="128" spans="1:3" ht="12" customHeight="1" thickBot="1">
      <c r="A128" s="18" t="s">
        <v>11</v>
      </c>
      <c r="B128" s="75" t="s">
        <v>397</v>
      </c>
      <c r="C128" s="175">
        <f>+C129+C130+C131+C132</f>
        <v>0</v>
      </c>
    </row>
    <row r="129" spans="1:3" ht="12" customHeight="1">
      <c r="A129" s="13" t="s">
        <v>67</v>
      </c>
      <c r="B129" s="7" t="s">
        <v>335</v>
      </c>
      <c r="C129" s="167"/>
    </row>
    <row r="130" spans="1:3" ht="12" customHeight="1">
      <c r="A130" s="13" t="s">
        <v>68</v>
      </c>
      <c r="B130" s="7" t="s">
        <v>336</v>
      </c>
      <c r="C130" s="167"/>
    </row>
    <row r="131" spans="1:3" ht="12" customHeight="1">
      <c r="A131" s="13" t="s">
        <v>238</v>
      </c>
      <c r="B131" s="7" t="s">
        <v>337</v>
      </c>
      <c r="C131" s="167"/>
    </row>
    <row r="132" spans="1:3" ht="12" customHeight="1" thickBot="1">
      <c r="A132" s="11" t="s">
        <v>239</v>
      </c>
      <c r="B132" s="5" t="s">
        <v>338</v>
      </c>
      <c r="C132" s="167"/>
    </row>
    <row r="133" spans="1:3" ht="12" customHeight="1" thickBot="1">
      <c r="A133" s="18" t="s">
        <v>12</v>
      </c>
      <c r="B133" s="75" t="s">
        <v>339</v>
      </c>
      <c r="C133" s="181">
        <f>+C134+C135+C136+C137</f>
        <v>0</v>
      </c>
    </row>
    <row r="134" spans="1:3" ht="12" customHeight="1">
      <c r="A134" s="13" t="s">
        <v>69</v>
      </c>
      <c r="B134" s="7" t="s">
        <v>340</v>
      </c>
      <c r="C134" s="167"/>
    </row>
    <row r="135" spans="1:3" ht="12" customHeight="1">
      <c r="A135" s="13" t="s">
        <v>70</v>
      </c>
      <c r="B135" s="7" t="s">
        <v>350</v>
      </c>
      <c r="C135" s="167"/>
    </row>
    <row r="136" spans="1:3" ht="12" customHeight="1">
      <c r="A136" s="13" t="s">
        <v>251</v>
      </c>
      <c r="B136" s="7" t="s">
        <v>341</v>
      </c>
      <c r="C136" s="167"/>
    </row>
    <row r="137" spans="1:3" ht="12" customHeight="1" thickBot="1">
      <c r="A137" s="11" t="s">
        <v>252</v>
      </c>
      <c r="B137" s="5" t="s">
        <v>342</v>
      </c>
      <c r="C137" s="167"/>
    </row>
    <row r="138" spans="1:3" ht="12" customHeight="1" thickBot="1">
      <c r="A138" s="18" t="s">
        <v>13</v>
      </c>
      <c r="B138" s="75" t="s">
        <v>343</v>
      </c>
      <c r="C138" s="184">
        <f>+C139+C140+C141+C142</f>
        <v>0</v>
      </c>
    </row>
    <row r="139" spans="1:3" ht="12" customHeight="1">
      <c r="A139" s="13" t="s">
        <v>132</v>
      </c>
      <c r="B139" s="7" t="s">
        <v>344</v>
      </c>
      <c r="C139" s="167"/>
    </row>
    <row r="140" spans="1:3" ht="12" customHeight="1">
      <c r="A140" s="13" t="s">
        <v>133</v>
      </c>
      <c r="B140" s="7" t="s">
        <v>345</v>
      </c>
      <c r="C140" s="167"/>
    </row>
    <row r="141" spans="1:3" ht="12" customHeight="1">
      <c r="A141" s="13" t="s">
        <v>165</v>
      </c>
      <c r="B141" s="7" t="s">
        <v>346</v>
      </c>
      <c r="C141" s="167"/>
    </row>
    <row r="142" spans="1:3" ht="12" customHeight="1" thickBot="1">
      <c r="A142" s="13" t="s">
        <v>254</v>
      </c>
      <c r="B142" s="7" t="s">
        <v>347</v>
      </c>
      <c r="C142" s="167"/>
    </row>
    <row r="143" spans="1:9" ht="15" customHeight="1" thickBot="1">
      <c r="A143" s="18" t="s">
        <v>14</v>
      </c>
      <c r="B143" s="75" t="s">
        <v>348</v>
      </c>
      <c r="C143" s="276">
        <f>+C124+C128+C133+C138</f>
        <v>0</v>
      </c>
      <c r="F143" s="277"/>
      <c r="G143" s="278"/>
      <c r="H143" s="278"/>
      <c r="I143" s="278"/>
    </row>
    <row r="144" spans="1:3" s="263" customFormat="1" ht="12.75" customHeight="1" thickBot="1">
      <c r="A144" s="173" t="s">
        <v>15</v>
      </c>
      <c r="B144" s="238" t="s">
        <v>349</v>
      </c>
      <c r="C144" s="276">
        <f>+C123+C143</f>
        <v>0</v>
      </c>
    </row>
    <row r="145" ht="7.5" customHeight="1"/>
    <row r="146" spans="1:3" ht="15.75">
      <c r="A146" s="444" t="s">
        <v>351</v>
      </c>
      <c r="B146" s="444"/>
      <c r="C146" s="444"/>
    </row>
    <row r="147" spans="1:3" ht="15" customHeight="1" thickBot="1">
      <c r="A147" s="440" t="s">
        <v>114</v>
      </c>
      <c r="B147" s="440"/>
      <c r="C147" s="185" t="s">
        <v>164</v>
      </c>
    </row>
    <row r="148" spans="1:4" ht="13.5" customHeight="1" thickBot="1">
      <c r="A148" s="18">
        <v>1</v>
      </c>
      <c r="B148" s="25" t="s">
        <v>352</v>
      </c>
      <c r="C148" s="175">
        <f>+C60-C123</f>
        <v>0</v>
      </c>
      <c r="D148" s="279"/>
    </row>
    <row r="149" spans="1:3" ht="27.75" customHeight="1" thickBot="1">
      <c r="A149" s="18" t="s">
        <v>7</v>
      </c>
      <c r="B149" s="25" t="s">
        <v>353</v>
      </c>
      <c r="C149" s="17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Mogyorósbánya Község Önkormányzat
2014. ÉVI KÖLTSÉGVETÉS
ÁLLAMI (ÁLLAMIGAZGATÁSI) FELADATOK MÉRLEGE
NEMLEGES&amp;R&amp;"Times New Roman CE,Félkövér dőlt"&amp;11 1.4. melléklet az 1/2014. 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="115" zoomScaleNormal="115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625" style="43" customWidth="1"/>
    <col min="2" max="2" width="46.875" style="127" customWidth="1"/>
    <col min="3" max="3" width="11.00390625" style="127" customWidth="1"/>
    <col min="4" max="4" width="11.50390625" style="127" customWidth="1"/>
    <col min="5" max="5" width="9.625" style="43" customWidth="1"/>
    <col min="6" max="6" width="48.375" style="43" customWidth="1"/>
    <col min="7" max="8" width="9.875" style="43" customWidth="1"/>
    <col min="9" max="9" width="8.875" style="43" customWidth="1"/>
    <col min="10" max="10" width="4.875" style="43" customWidth="1"/>
    <col min="11" max="16384" width="9.375" style="43" customWidth="1"/>
  </cols>
  <sheetData>
    <row r="1" spans="2:10" ht="39.75" customHeight="1">
      <c r="B1" s="193" t="s">
        <v>118</v>
      </c>
      <c r="C1" s="193"/>
      <c r="D1" s="193"/>
      <c r="E1" s="194"/>
      <c r="F1" s="194"/>
      <c r="G1" s="194"/>
      <c r="H1" s="194"/>
      <c r="I1" s="195" t="s">
        <v>51</v>
      </c>
      <c r="J1" s="344"/>
    </row>
    <row r="2" spans="6:10" ht="13.5" thickBot="1">
      <c r="F2" s="448" t="s">
        <v>469</v>
      </c>
      <c r="G2" s="448"/>
      <c r="H2" s="448"/>
      <c r="I2" s="448"/>
      <c r="J2" s="344"/>
    </row>
    <row r="3" spans="1:10" ht="18" customHeight="1" thickBot="1">
      <c r="A3" s="445" t="s">
        <v>59</v>
      </c>
      <c r="B3" s="381" t="s">
        <v>44</v>
      </c>
      <c r="C3" s="382"/>
      <c r="D3" s="382"/>
      <c r="E3" s="383"/>
      <c r="F3" s="381" t="s">
        <v>46</v>
      </c>
      <c r="G3" s="384"/>
      <c r="H3" s="384"/>
      <c r="I3" s="385"/>
      <c r="J3" s="344"/>
    </row>
    <row r="4" spans="1:10" s="199" customFormat="1" ht="35.25" customHeight="1" thickBot="1">
      <c r="A4" s="446"/>
      <c r="B4" s="201" t="s">
        <v>52</v>
      </c>
      <c r="C4" s="352" t="s">
        <v>193</v>
      </c>
      <c r="D4" s="202" t="s">
        <v>487</v>
      </c>
      <c r="E4" s="202" t="s">
        <v>494</v>
      </c>
      <c r="F4" s="201" t="s">
        <v>52</v>
      </c>
      <c r="G4" s="352" t="s">
        <v>193</v>
      </c>
      <c r="H4" s="202" t="s">
        <v>487</v>
      </c>
      <c r="I4" s="202" t="s">
        <v>494</v>
      </c>
      <c r="J4" s="344"/>
    </row>
    <row r="5" spans="1:10" s="204" customFormat="1" ht="12" customHeight="1" thickBot="1">
      <c r="A5" s="200">
        <v>1</v>
      </c>
      <c r="B5" s="201">
        <v>2</v>
      </c>
      <c r="C5" s="352" t="s">
        <v>8</v>
      </c>
      <c r="D5" s="202" t="s">
        <v>8</v>
      </c>
      <c r="E5" s="378" t="s">
        <v>9</v>
      </c>
      <c r="F5" s="201" t="s">
        <v>10</v>
      </c>
      <c r="G5" s="350" t="s">
        <v>11</v>
      </c>
      <c r="H5" s="202" t="s">
        <v>12</v>
      </c>
      <c r="I5" s="378" t="s">
        <v>13</v>
      </c>
      <c r="J5" s="344"/>
    </row>
    <row r="6" spans="1:10" ht="12.75" customHeight="1">
      <c r="A6" s="386" t="s">
        <v>6</v>
      </c>
      <c r="B6" s="387" t="s">
        <v>354</v>
      </c>
      <c r="C6" s="388">
        <v>9582</v>
      </c>
      <c r="D6" s="389">
        <v>10355</v>
      </c>
      <c r="E6" s="389">
        <v>10809</v>
      </c>
      <c r="F6" s="220" t="s">
        <v>53</v>
      </c>
      <c r="G6" s="390">
        <v>8980</v>
      </c>
      <c r="H6" s="389">
        <v>10282</v>
      </c>
      <c r="I6" s="389">
        <v>12549</v>
      </c>
      <c r="J6" s="344"/>
    </row>
    <row r="7" spans="1:10" ht="12.75" customHeight="1">
      <c r="A7" s="391" t="s">
        <v>7</v>
      </c>
      <c r="B7" s="348" t="s">
        <v>355</v>
      </c>
      <c r="C7" s="355"/>
      <c r="D7" s="57">
        <v>1700</v>
      </c>
      <c r="E7" s="57">
        <v>5134</v>
      </c>
      <c r="F7" s="211" t="s">
        <v>134</v>
      </c>
      <c r="G7" s="360">
        <v>2439</v>
      </c>
      <c r="H7" s="57">
        <v>2791</v>
      </c>
      <c r="I7" s="57">
        <v>3403</v>
      </c>
      <c r="J7" s="344"/>
    </row>
    <row r="8" spans="1:10" ht="12.75" customHeight="1">
      <c r="A8" s="391" t="s">
        <v>8</v>
      </c>
      <c r="B8" s="348" t="s">
        <v>399</v>
      </c>
      <c r="C8" s="355"/>
      <c r="D8" s="57"/>
      <c r="E8" s="57"/>
      <c r="F8" s="211" t="s">
        <v>169</v>
      </c>
      <c r="G8" s="360">
        <v>19434</v>
      </c>
      <c r="H8" s="57">
        <v>19786</v>
      </c>
      <c r="I8" s="57">
        <v>20535</v>
      </c>
      <c r="J8" s="344"/>
    </row>
    <row r="9" spans="1:10" ht="12.75" customHeight="1">
      <c r="A9" s="391" t="s">
        <v>9</v>
      </c>
      <c r="B9" s="348" t="s">
        <v>125</v>
      </c>
      <c r="C9" s="355">
        <v>21870</v>
      </c>
      <c r="D9" s="57">
        <v>21870</v>
      </c>
      <c r="E9" s="57">
        <v>21870</v>
      </c>
      <c r="F9" s="211" t="s">
        <v>135</v>
      </c>
      <c r="G9" s="360">
        <v>1600</v>
      </c>
      <c r="H9" s="57">
        <v>2305</v>
      </c>
      <c r="I9" s="57">
        <v>2759</v>
      </c>
      <c r="J9" s="344"/>
    </row>
    <row r="10" spans="1:10" ht="12.75" customHeight="1">
      <c r="A10" s="391" t="s">
        <v>10</v>
      </c>
      <c r="B10" s="347" t="s">
        <v>356</v>
      </c>
      <c r="C10" s="355"/>
      <c r="D10" s="57"/>
      <c r="E10" s="57"/>
      <c r="F10" s="211" t="s">
        <v>136</v>
      </c>
      <c r="G10" s="360"/>
      <c r="H10" s="57"/>
      <c r="I10" s="57"/>
      <c r="J10" s="344"/>
    </row>
    <row r="11" spans="1:10" ht="12.75" customHeight="1">
      <c r="A11" s="391" t="s">
        <v>11</v>
      </c>
      <c r="B11" s="348" t="s">
        <v>357</v>
      </c>
      <c r="C11" s="355"/>
      <c r="D11" s="57"/>
      <c r="E11" s="57"/>
      <c r="F11" s="211" t="s">
        <v>37</v>
      </c>
      <c r="G11" s="360">
        <v>3859</v>
      </c>
      <c r="H11" s="57">
        <v>3621</v>
      </c>
      <c r="I11" s="57">
        <v>3427</v>
      </c>
      <c r="J11" s="344"/>
    </row>
    <row r="12" spans="1:10" ht="12.75" customHeight="1">
      <c r="A12" s="391" t="s">
        <v>12</v>
      </c>
      <c r="B12" s="348" t="s">
        <v>236</v>
      </c>
      <c r="C12" s="355">
        <v>4860</v>
      </c>
      <c r="D12" s="57">
        <v>4860</v>
      </c>
      <c r="E12" s="57">
        <v>4860</v>
      </c>
      <c r="F12" s="392" t="s">
        <v>480</v>
      </c>
      <c r="G12" s="360"/>
      <c r="H12" s="57"/>
      <c r="I12" s="57"/>
      <c r="J12" s="344"/>
    </row>
    <row r="13" spans="1:10" ht="12.75" customHeight="1">
      <c r="A13" s="391" t="s">
        <v>13</v>
      </c>
      <c r="B13" s="393" t="s">
        <v>476</v>
      </c>
      <c r="C13" s="355"/>
      <c r="D13" s="57"/>
      <c r="E13" s="57"/>
      <c r="F13" s="392"/>
      <c r="G13" s="360"/>
      <c r="H13" s="57"/>
      <c r="I13" s="57"/>
      <c r="J13" s="344"/>
    </row>
    <row r="14" spans="1:10" ht="12.75" customHeight="1">
      <c r="A14" s="391" t="s">
        <v>14</v>
      </c>
      <c r="B14" s="280"/>
      <c r="C14" s="355"/>
      <c r="D14" s="57"/>
      <c r="E14" s="57"/>
      <c r="F14" s="392"/>
      <c r="G14" s="360"/>
      <c r="H14" s="57"/>
      <c r="I14" s="57"/>
      <c r="J14" s="344"/>
    </row>
    <row r="15" spans="1:10" ht="12.75" customHeight="1">
      <c r="A15" s="391" t="s">
        <v>15</v>
      </c>
      <c r="B15" s="393"/>
      <c r="C15" s="355"/>
      <c r="D15" s="57"/>
      <c r="E15" s="57"/>
      <c r="F15" s="392"/>
      <c r="G15" s="360"/>
      <c r="H15" s="57"/>
      <c r="I15" s="57"/>
      <c r="J15" s="344"/>
    </row>
    <row r="16" spans="1:10" ht="12.75" customHeight="1">
      <c r="A16" s="391" t="s">
        <v>16</v>
      </c>
      <c r="B16" s="393"/>
      <c r="C16" s="355"/>
      <c r="D16" s="57"/>
      <c r="E16" s="57"/>
      <c r="F16" s="392"/>
      <c r="G16" s="360"/>
      <c r="H16" s="57"/>
      <c r="I16" s="57"/>
      <c r="J16" s="344"/>
    </row>
    <row r="17" spans="1:10" ht="12.75" customHeight="1" thickBot="1">
      <c r="A17" s="391" t="s">
        <v>17</v>
      </c>
      <c r="B17" s="394"/>
      <c r="C17" s="395"/>
      <c r="D17" s="396"/>
      <c r="E17" s="396"/>
      <c r="F17" s="392"/>
      <c r="G17" s="397"/>
      <c r="H17" s="396"/>
      <c r="I17" s="396"/>
      <c r="J17" s="344"/>
    </row>
    <row r="18" spans="1:10" ht="15.75" customHeight="1" thickBot="1">
      <c r="A18" s="169" t="s">
        <v>18</v>
      </c>
      <c r="B18" s="346" t="s">
        <v>400</v>
      </c>
      <c r="C18" s="353">
        <f>+C6+C7+C9+C10+C12+C13+C14+C15+C16+C17</f>
        <v>36312</v>
      </c>
      <c r="D18" s="189">
        <f>+D6+D7+D9+D10+D12+D13+D14+D15+D16+D17</f>
        <v>38785</v>
      </c>
      <c r="E18" s="189">
        <f>+E6+E7+E9+E10+E12+E13+E14+E15+E16+E17</f>
        <v>42673</v>
      </c>
      <c r="F18" s="76" t="s">
        <v>365</v>
      </c>
      <c r="G18" s="358">
        <f>SUM(G6:G17)</f>
        <v>36312</v>
      </c>
      <c r="H18" s="189">
        <f>SUM(H6:H17)</f>
        <v>38785</v>
      </c>
      <c r="I18" s="189">
        <f>SUM(I6:I17)</f>
        <v>42673</v>
      </c>
      <c r="J18" s="344"/>
    </row>
    <row r="19" spans="1:10" ht="12.75" customHeight="1">
      <c r="A19" s="398" t="s">
        <v>19</v>
      </c>
      <c r="B19" s="347" t="s">
        <v>360</v>
      </c>
      <c r="C19" s="354">
        <f>+C20+C21+C22+C23</f>
        <v>0</v>
      </c>
      <c r="D19" s="379">
        <f>+D20+D21+D22+D23</f>
        <v>0</v>
      </c>
      <c r="E19" s="379">
        <f>+E20+E21+E22+E23</f>
        <v>0</v>
      </c>
      <c r="F19" s="211" t="s">
        <v>142</v>
      </c>
      <c r="G19" s="359"/>
      <c r="H19" s="380"/>
      <c r="I19" s="380"/>
      <c r="J19" s="344"/>
    </row>
    <row r="20" spans="1:10" ht="12.75" customHeight="1">
      <c r="A20" s="391" t="s">
        <v>20</v>
      </c>
      <c r="B20" s="348" t="s">
        <v>161</v>
      </c>
      <c r="C20" s="355"/>
      <c r="D20" s="57"/>
      <c r="E20" s="57"/>
      <c r="F20" s="211" t="s">
        <v>364</v>
      </c>
      <c r="G20" s="360"/>
      <c r="H20" s="57"/>
      <c r="I20" s="57"/>
      <c r="J20" s="344"/>
    </row>
    <row r="21" spans="1:10" ht="12.75" customHeight="1">
      <c r="A21" s="391" t="s">
        <v>21</v>
      </c>
      <c r="B21" s="348" t="s">
        <v>162</v>
      </c>
      <c r="C21" s="355"/>
      <c r="D21" s="57"/>
      <c r="E21" s="57"/>
      <c r="F21" s="211" t="s">
        <v>116</v>
      </c>
      <c r="G21" s="360"/>
      <c r="H21" s="57"/>
      <c r="I21" s="57"/>
      <c r="J21" s="344"/>
    </row>
    <row r="22" spans="1:10" ht="12.75" customHeight="1">
      <c r="A22" s="391" t="s">
        <v>22</v>
      </c>
      <c r="B22" s="348" t="s">
        <v>167</v>
      </c>
      <c r="C22" s="355"/>
      <c r="D22" s="57"/>
      <c r="E22" s="57"/>
      <c r="F22" s="211" t="s">
        <v>117</v>
      </c>
      <c r="G22" s="360"/>
      <c r="H22" s="57"/>
      <c r="I22" s="57"/>
      <c r="J22" s="344"/>
    </row>
    <row r="23" spans="1:10" ht="12.75" customHeight="1">
      <c r="A23" s="391" t="s">
        <v>23</v>
      </c>
      <c r="B23" s="348" t="s">
        <v>168</v>
      </c>
      <c r="C23" s="355"/>
      <c r="D23" s="57"/>
      <c r="E23" s="57"/>
      <c r="F23" s="210" t="s">
        <v>170</v>
      </c>
      <c r="G23" s="360"/>
      <c r="H23" s="57"/>
      <c r="I23" s="57"/>
      <c r="J23" s="344"/>
    </row>
    <row r="24" spans="1:10" ht="12.75" customHeight="1">
      <c r="A24" s="391" t="s">
        <v>24</v>
      </c>
      <c r="B24" s="348" t="s">
        <v>361</v>
      </c>
      <c r="C24" s="356">
        <f>+C25+C26</f>
        <v>0</v>
      </c>
      <c r="D24" s="212">
        <f>+D25+D26</f>
        <v>0</v>
      </c>
      <c r="E24" s="212">
        <f>+E25+E26</f>
        <v>0</v>
      </c>
      <c r="F24" s="211" t="s">
        <v>143</v>
      </c>
      <c r="G24" s="360"/>
      <c r="H24" s="57"/>
      <c r="I24" s="57"/>
      <c r="J24" s="344"/>
    </row>
    <row r="25" spans="1:10" ht="12.75" customHeight="1">
      <c r="A25" s="398" t="s">
        <v>25</v>
      </c>
      <c r="B25" s="347" t="s">
        <v>358</v>
      </c>
      <c r="C25" s="357"/>
      <c r="D25" s="380"/>
      <c r="E25" s="380"/>
      <c r="F25" s="220" t="s">
        <v>144</v>
      </c>
      <c r="G25" s="359"/>
      <c r="H25" s="380"/>
      <c r="I25" s="380"/>
      <c r="J25" s="344"/>
    </row>
    <row r="26" spans="1:10" ht="12.75" customHeight="1" thickBot="1">
      <c r="A26" s="391" t="s">
        <v>26</v>
      </c>
      <c r="B26" s="348" t="s">
        <v>359</v>
      </c>
      <c r="C26" s="355"/>
      <c r="D26" s="57"/>
      <c r="E26" s="57"/>
      <c r="F26" s="392"/>
      <c r="G26" s="360"/>
      <c r="H26" s="57"/>
      <c r="I26" s="57"/>
      <c r="J26" s="344"/>
    </row>
    <row r="27" spans="1:10" ht="15.75" customHeight="1" thickBot="1">
      <c r="A27" s="169" t="s">
        <v>27</v>
      </c>
      <c r="B27" s="346" t="s">
        <v>362</v>
      </c>
      <c r="C27" s="353">
        <f>+C19+C24</f>
        <v>0</v>
      </c>
      <c r="D27" s="189">
        <f>+D19+D24</f>
        <v>0</v>
      </c>
      <c r="E27" s="189">
        <f>+E19+E24</f>
        <v>0</v>
      </c>
      <c r="F27" s="76" t="s">
        <v>366</v>
      </c>
      <c r="G27" s="358">
        <f>SUM(G19:G26)</f>
        <v>0</v>
      </c>
      <c r="H27" s="189">
        <f>SUM(H19:H26)</f>
        <v>0</v>
      </c>
      <c r="I27" s="189">
        <f>SUM(I19:I26)</f>
        <v>0</v>
      </c>
      <c r="J27" s="344"/>
    </row>
    <row r="28" spans="1:10" ht="13.5" thickBot="1">
      <c r="A28" s="169" t="s">
        <v>28</v>
      </c>
      <c r="B28" s="346" t="s">
        <v>363</v>
      </c>
      <c r="C28" s="353">
        <f>+C18+C27</f>
        <v>36312</v>
      </c>
      <c r="D28" s="189">
        <f>+D18+D27</f>
        <v>38785</v>
      </c>
      <c r="E28" s="189">
        <f>+E18+E27</f>
        <v>42673</v>
      </c>
      <c r="F28" s="76" t="s">
        <v>367</v>
      </c>
      <c r="G28" s="358">
        <f>+G18+G27</f>
        <v>36312</v>
      </c>
      <c r="H28" s="189">
        <f>+H18+H27</f>
        <v>38785</v>
      </c>
      <c r="I28" s="189">
        <f>+I18+I27</f>
        <v>42673</v>
      </c>
      <c r="J28" s="344"/>
    </row>
    <row r="29" spans="1:10" ht="13.5" thickBot="1">
      <c r="A29" s="169" t="s">
        <v>29</v>
      </c>
      <c r="B29" s="346" t="s">
        <v>120</v>
      </c>
      <c r="C29" s="353" t="str">
        <f>IF(C18-G18&lt;0,G18-C18,"-")</f>
        <v>-</v>
      </c>
      <c r="D29" s="189" t="str">
        <f>IF(D18-H18&lt;0,H18-D18,"-")</f>
        <v>-</v>
      </c>
      <c r="E29" s="189" t="str">
        <f>IF(E18-I18&lt;0,I18-E18,"-")</f>
        <v>-</v>
      </c>
      <c r="F29" s="76" t="s">
        <v>121</v>
      </c>
      <c r="G29" s="358" t="str">
        <f>IF(C18-G18&gt;0,C18-G18,"-")</f>
        <v>-</v>
      </c>
      <c r="H29" s="189" t="str">
        <f>IF(D18-H18&gt;0,D18-H18,"-")</f>
        <v>-</v>
      </c>
      <c r="I29" s="189" t="str">
        <f>IF(E18-I18&gt;0,E18-I18,"-")</f>
        <v>-</v>
      </c>
      <c r="J29" s="344"/>
    </row>
    <row r="30" spans="1:10" ht="13.5" thickBot="1">
      <c r="A30" s="169" t="s">
        <v>30</v>
      </c>
      <c r="B30" s="346" t="s">
        <v>171</v>
      </c>
      <c r="C30" s="353" t="str">
        <f>IF(C18+C19-G28&lt;0,G28-(C18+C19),"-")</f>
        <v>-</v>
      </c>
      <c r="D30" s="189" t="str">
        <f>IF(D18+D19-H28&lt;0,H28-(D18+D19),"-")</f>
        <v>-</v>
      </c>
      <c r="E30" s="189" t="str">
        <f>IF(E18+E19-I28&lt;0,I28-(E18+E19),"-")</f>
        <v>-</v>
      </c>
      <c r="F30" s="76" t="s">
        <v>172</v>
      </c>
      <c r="G30" s="358" t="str">
        <f>IF(C18+C19-G28&gt;0,C18+C19-G28,"-")</f>
        <v>-</v>
      </c>
      <c r="H30" s="189" t="str">
        <f>IF(D18+D19-H28&gt;0,D18+D19-H28,"-")</f>
        <v>-</v>
      </c>
      <c r="I30" s="189" t="str">
        <f>IF(E18+E19-I28&gt;0,E18+E19-I28,"-")</f>
        <v>-</v>
      </c>
      <c r="J30" s="344"/>
    </row>
    <row r="31" spans="2:8" ht="18.75">
      <c r="B31" s="447"/>
      <c r="C31" s="447"/>
      <c r="D31" s="447"/>
      <c r="E31" s="447"/>
      <c r="F31" s="447"/>
      <c r="G31" s="351"/>
      <c r="H31" s="351"/>
    </row>
    <row r="32" spans="1:2" ht="12.75">
      <c r="A32" s="442" t="s">
        <v>492</v>
      </c>
      <c r="B32" s="442"/>
    </row>
  </sheetData>
  <sheetProtection/>
  <mergeCells count="4">
    <mergeCell ref="A3:A4"/>
    <mergeCell ref="B31:F31"/>
    <mergeCell ref="F2:I2"/>
    <mergeCell ref="A32:B32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tabSelected="1" zoomScaleSheetLayoutView="115" zoomScalePageLayoutView="0" workbookViewId="0" topLeftCell="A1">
      <selection activeCell="E27" sqref="E27"/>
    </sheetView>
  </sheetViews>
  <sheetFormatPr defaultColWidth="9.00390625" defaultRowHeight="12.75"/>
  <cols>
    <col min="1" max="1" width="6.875" style="43" customWidth="1"/>
    <col min="2" max="2" width="49.00390625" style="127" customWidth="1"/>
    <col min="3" max="3" width="11.50390625" style="127" customWidth="1"/>
    <col min="4" max="4" width="11.125" style="127" customWidth="1"/>
    <col min="5" max="5" width="11.625" style="43" customWidth="1"/>
    <col min="6" max="6" width="48.50390625" style="43" customWidth="1"/>
    <col min="7" max="8" width="11.375" style="43" customWidth="1"/>
    <col min="9" max="9" width="11.50390625" style="43" customWidth="1"/>
    <col min="10" max="10" width="4.875" style="43" customWidth="1"/>
    <col min="11" max="16384" width="9.375" style="43" customWidth="1"/>
  </cols>
  <sheetData>
    <row r="1" spans="2:10" ht="31.5">
      <c r="B1" s="193" t="s">
        <v>119</v>
      </c>
      <c r="C1" s="193"/>
      <c r="D1" s="193"/>
      <c r="E1" s="194"/>
      <c r="F1" s="194"/>
      <c r="G1" s="194"/>
      <c r="H1" s="194"/>
      <c r="I1" s="195" t="s">
        <v>51</v>
      </c>
      <c r="J1" s="344"/>
    </row>
    <row r="2" spans="6:10" ht="13.5" thickBot="1">
      <c r="F2" s="451" t="s">
        <v>481</v>
      </c>
      <c r="G2" s="451"/>
      <c r="H2" s="451"/>
      <c r="I2" s="451"/>
      <c r="J2" s="344"/>
    </row>
    <row r="3" spans="1:10" ht="13.5" thickBot="1">
      <c r="A3" s="449" t="s">
        <v>59</v>
      </c>
      <c r="B3" s="196" t="s">
        <v>44</v>
      </c>
      <c r="C3" s="345"/>
      <c r="D3" s="345"/>
      <c r="E3" s="197"/>
      <c r="F3" s="196" t="s">
        <v>46</v>
      </c>
      <c r="G3" s="349"/>
      <c r="H3" s="349"/>
      <c r="I3" s="198"/>
      <c r="J3" s="344"/>
    </row>
    <row r="4" spans="1:10" s="199" customFormat="1" ht="32.25" thickBot="1">
      <c r="A4" s="450"/>
      <c r="B4" s="128" t="s">
        <v>52</v>
      </c>
      <c r="C4" s="129" t="s">
        <v>193</v>
      </c>
      <c r="D4" s="202" t="s">
        <v>487</v>
      </c>
      <c r="E4" s="202" t="s">
        <v>494</v>
      </c>
      <c r="F4" s="128" t="s">
        <v>52</v>
      </c>
      <c r="G4" s="129" t="s">
        <v>193</v>
      </c>
      <c r="H4" s="202" t="s">
        <v>487</v>
      </c>
      <c r="I4" s="202" t="s">
        <v>494</v>
      </c>
      <c r="J4" s="344"/>
    </row>
    <row r="5" spans="1:10" s="199" customFormat="1" ht="13.5" thickBot="1">
      <c r="A5" s="200">
        <v>1</v>
      </c>
      <c r="B5" s="201">
        <v>2</v>
      </c>
      <c r="C5" s="202">
        <v>3</v>
      </c>
      <c r="D5" s="202">
        <v>4</v>
      </c>
      <c r="E5" s="202">
        <v>5</v>
      </c>
      <c r="F5" s="201">
        <v>6</v>
      </c>
      <c r="G5" s="203">
        <v>7</v>
      </c>
      <c r="H5" s="203">
        <v>8</v>
      </c>
      <c r="I5" s="203">
        <v>9</v>
      </c>
      <c r="J5" s="344"/>
    </row>
    <row r="6" spans="1:10" ht="12.75" customHeight="1">
      <c r="A6" s="205" t="s">
        <v>6</v>
      </c>
      <c r="B6" s="206" t="s">
        <v>368</v>
      </c>
      <c r="C6" s="186">
        <v>9360</v>
      </c>
      <c r="D6" s="186">
        <v>19360</v>
      </c>
      <c r="E6" s="186">
        <v>19360</v>
      </c>
      <c r="F6" s="206" t="s">
        <v>163</v>
      </c>
      <c r="G6" s="190"/>
      <c r="H6" s="190"/>
      <c r="I6" s="190">
        <v>908</v>
      </c>
      <c r="J6" s="344"/>
    </row>
    <row r="7" spans="1:10" ht="12.75">
      <c r="A7" s="207" t="s">
        <v>7</v>
      </c>
      <c r="B7" s="208" t="s">
        <v>369</v>
      </c>
      <c r="C7" s="187"/>
      <c r="D7" s="187"/>
      <c r="E7" s="187"/>
      <c r="F7" s="208" t="s">
        <v>374</v>
      </c>
      <c r="G7" s="191"/>
      <c r="H7" s="191"/>
      <c r="I7" s="191"/>
      <c r="J7" s="344"/>
    </row>
    <row r="8" spans="1:10" ht="12.75" customHeight="1">
      <c r="A8" s="207" t="s">
        <v>8</v>
      </c>
      <c r="B8" s="208" t="s">
        <v>2</v>
      </c>
      <c r="C8" s="187"/>
      <c r="D8" s="187"/>
      <c r="E8" s="187"/>
      <c r="F8" s="208" t="s">
        <v>138</v>
      </c>
      <c r="G8" s="191">
        <v>66207</v>
      </c>
      <c r="H8" s="191">
        <v>67287</v>
      </c>
      <c r="I8" s="191">
        <v>65522</v>
      </c>
      <c r="J8" s="344"/>
    </row>
    <row r="9" spans="1:10" ht="12.75" customHeight="1">
      <c r="A9" s="207" t="s">
        <v>9</v>
      </c>
      <c r="B9" s="208" t="s">
        <v>370</v>
      </c>
      <c r="C9" s="187"/>
      <c r="D9" s="187"/>
      <c r="E9" s="187">
        <v>15672</v>
      </c>
      <c r="F9" s="208" t="s">
        <v>375</v>
      </c>
      <c r="G9" s="191"/>
      <c r="H9" s="191"/>
      <c r="I9" s="191"/>
      <c r="J9" s="344"/>
    </row>
    <row r="10" spans="1:10" ht="12.75" customHeight="1">
      <c r="A10" s="207" t="s">
        <v>10</v>
      </c>
      <c r="B10" s="208" t="s">
        <v>371</v>
      </c>
      <c r="C10" s="187"/>
      <c r="D10" s="187"/>
      <c r="E10" s="187"/>
      <c r="F10" s="208" t="s">
        <v>166</v>
      </c>
      <c r="G10" s="191">
        <v>750</v>
      </c>
      <c r="H10" s="191">
        <v>750</v>
      </c>
      <c r="I10" s="191">
        <v>1500</v>
      </c>
      <c r="J10" s="344"/>
    </row>
    <row r="11" spans="1:10" ht="12.75" customHeight="1">
      <c r="A11" s="207" t="s">
        <v>11</v>
      </c>
      <c r="B11" s="208" t="s">
        <v>372</v>
      </c>
      <c r="C11" s="188"/>
      <c r="D11" s="188"/>
      <c r="E11" s="188"/>
      <c r="F11" s="251" t="s">
        <v>37</v>
      </c>
      <c r="G11" s="234"/>
      <c r="H11" s="234">
        <v>8920</v>
      </c>
      <c r="I11" s="234">
        <v>3001</v>
      </c>
      <c r="J11" s="344"/>
    </row>
    <row r="12" spans="1:10" ht="12.75" customHeight="1">
      <c r="A12" s="207" t="s">
        <v>12</v>
      </c>
      <c r="B12" s="34"/>
      <c r="C12" s="187"/>
      <c r="D12" s="187"/>
      <c r="E12" s="187"/>
      <c r="F12" s="34" t="s">
        <v>479</v>
      </c>
      <c r="G12" s="191"/>
      <c r="H12" s="191"/>
      <c r="I12" s="191"/>
      <c r="J12" s="344"/>
    </row>
    <row r="13" spans="1:10" ht="12.75" customHeight="1">
      <c r="A13" s="207" t="s">
        <v>13</v>
      </c>
      <c r="B13" s="34"/>
      <c r="C13" s="187"/>
      <c r="D13" s="187"/>
      <c r="E13" s="187"/>
      <c r="F13" s="34"/>
      <c r="G13" s="191"/>
      <c r="H13" s="191"/>
      <c r="I13" s="191"/>
      <c r="J13" s="344"/>
    </row>
    <row r="14" spans="1:10" ht="12.75" customHeight="1">
      <c r="A14" s="207" t="s">
        <v>14</v>
      </c>
      <c r="B14" s="34"/>
      <c r="C14" s="188"/>
      <c r="D14" s="188"/>
      <c r="E14" s="188"/>
      <c r="F14" s="34"/>
      <c r="G14" s="191"/>
      <c r="H14" s="191"/>
      <c r="I14" s="191"/>
      <c r="J14" s="344"/>
    </row>
    <row r="15" spans="1:10" ht="12.75">
      <c r="A15" s="207" t="s">
        <v>15</v>
      </c>
      <c r="B15" s="34"/>
      <c r="C15" s="188"/>
      <c r="D15" s="188"/>
      <c r="E15" s="188"/>
      <c r="F15" s="34"/>
      <c r="G15" s="191"/>
      <c r="H15" s="191"/>
      <c r="I15" s="191"/>
      <c r="J15" s="344"/>
    </row>
    <row r="16" spans="1:10" ht="12.75" customHeight="1" thickBot="1">
      <c r="A16" s="250" t="s">
        <v>16</v>
      </c>
      <c r="B16" s="281"/>
      <c r="C16" s="252"/>
      <c r="D16" s="252"/>
      <c r="E16" s="252"/>
      <c r="F16" s="251"/>
      <c r="G16" s="234"/>
      <c r="H16" s="234"/>
      <c r="I16" s="234"/>
      <c r="J16" s="344"/>
    </row>
    <row r="17" spans="1:10" ht="15.75" customHeight="1" thickBot="1">
      <c r="A17" s="209" t="s">
        <v>17</v>
      </c>
      <c r="B17" s="76" t="s">
        <v>401</v>
      </c>
      <c r="C17" s="189">
        <f>+C6+C8+C9+C11+C12+C13+C14+C15+C16</f>
        <v>9360</v>
      </c>
      <c r="D17" s="189">
        <f>+D6+D8+D9+D11+D12+D13+D14+D15+D16</f>
        <v>19360</v>
      </c>
      <c r="E17" s="189">
        <f>+E6+E8+E9+E11+E12+E13+E14+E15+E16</f>
        <v>35032</v>
      </c>
      <c r="F17" s="76" t="s">
        <v>402</v>
      </c>
      <c r="G17" s="192">
        <f>+G6+G8+G10+G11+G12+G13+G14+G15+G16</f>
        <v>66957</v>
      </c>
      <c r="H17" s="192">
        <f>+H6+H8+H10+H11+H12+H13+H14+H15+H16</f>
        <v>76957</v>
      </c>
      <c r="I17" s="192">
        <f>+I6+I8+I10+I11+I12+I13+I14+I15+I16</f>
        <v>70931</v>
      </c>
      <c r="J17" s="344"/>
    </row>
    <row r="18" spans="1:10" ht="12.75" customHeight="1">
      <c r="A18" s="205" t="s">
        <v>18</v>
      </c>
      <c r="B18" s="216" t="s">
        <v>184</v>
      </c>
      <c r="C18" s="223">
        <f>+C19+C20+C21+C22+C23</f>
        <v>11045</v>
      </c>
      <c r="D18" s="223">
        <f>+D19+D20+D21+D22+D23</f>
        <v>11045</v>
      </c>
      <c r="E18" s="223">
        <f>+E19+E20+E21+E22+E23</f>
        <v>15019</v>
      </c>
      <c r="F18" s="211" t="s">
        <v>142</v>
      </c>
      <c r="G18" s="56"/>
      <c r="H18" s="56"/>
      <c r="I18" s="56"/>
      <c r="J18" s="344"/>
    </row>
    <row r="19" spans="1:10" ht="12.75" customHeight="1">
      <c r="A19" s="207" t="s">
        <v>19</v>
      </c>
      <c r="B19" s="217" t="s">
        <v>173</v>
      </c>
      <c r="C19" s="57">
        <v>11045</v>
      </c>
      <c r="D19" s="57">
        <v>11045</v>
      </c>
      <c r="E19" s="57">
        <v>15019</v>
      </c>
      <c r="F19" s="211" t="s">
        <v>145</v>
      </c>
      <c r="G19" s="58"/>
      <c r="H19" s="58"/>
      <c r="I19" s="58"/>
      <c r="J19" s="344"/>
    </row>
    <row r="20" spans="1:10" ht="12.75" customHeight="1">
      <c r="A20" s="205" t="s">
        <v>20</v>
      </c>
      <c r="B20" s="217" t="s">
        <v>174</v>
      </c>
      <c r="C20" s="57"/>
      <c r="D20" s="57"/>
      <c r="E20" s="57"/>
      <c r="F20" s="211" t="s">
        <v>116</v>
      </c>
      <c r="G20" s="58"/>
      <c r="H20" s="58"/>
      <c r="I20" s="58"/>
      <c r="J20" s="344"/>
    </row>
    <row r="21" spans="1:10" ht="12.75" customHeight="1">
      <c r="A21" s="207" t="s">
        <v>21</v>
      </c>
      <c r="B21" s="217" t="s">
        <v>175</v>
      </c>
      <c r="C21" s="57"/>
      <c r="D21" s="57"/>
      <c r="E21" s="57"/>
      <c r="F21" s="211" t="s">
        <v>117</v>
      </c>
      <c r="G21" s="58"/>
      <c r="H21" s="58"/>
      <c r="I21" s="58"/>
      <c r="J21" s="344"/>
    </row>
    <row r="22" spans="1:10" ht="12.75" customHeight="1">
      <c r="A22" s="205" t="s">
        <v>22</v>
      </c>
      <c r="B22" s="217" t="s">
        <v>176</v>
      </c>
      <c r="C22" s="57"/>
      <c r="D22" s="57"/>
      <c r="E22" s="57"/>
      <c r="F22" s="210" t="s">
        <v>170</v>
      </c>
      <c r="G22" s="58"/>
      <c r="H22" s="58"/>
      <c r="I22" s="58"/>
      <c r="J22" s="344"/>
    </row>
    <row r="23" spans="1:10" ht="12.75" customHeight="1">
      <c r="A23" s="207" t="s">
        <v>23</v>
      </c>
      <c r="B23" s="218" t="s">
        <v>177</v>
      </c>
      <c r="C23" s="57"/>
      <c r="D23" s="57"/>
      <c r="E23" s="57"/>
      <c r="F23" s="211" t="s">
        <v>146</v>
      </c>
      <c r="G23" s="58"/>
      <c r="H23" s="58"/>
      <c r="I23" s="58"/>
      <c r="J23" s="344"/>
    </row>
    <row r="24" spans="1:10" ht="12.75" customHeight="1">
      <c r="A24" s="205" t="s">
        <v>24</v>
      </c>
      <c r="B24" s="219" t="s">
        <v>178</v>
      </c>
      <c r="C24" s="212">
        <f>+C25+C26+C27+C28+C29</f>
        <v>46552</v>
      </c>
      <c r="D24" s="212">
        <f>+D25+D26+D27+D28+D29</f>
        <v>46552</v>
      </c>
      <c r="E24" s="212">
        <f>+E25+E26+E27+E28+E29</f>
        <v>20880</v>
      </c>
      <c r="F24" s="220" t="s">
        <v>144</v>
      </c>
      <c r="G24" s="58"/>
      <c r="H24" s="58"/>
      <c r="I24" s="58"/>
      <c r="J24" s="344"/>
    </row>
    <row r="25" spans="1:10" ht="12.75" customHeight="1">
      <c r="A25" s="207" t="s">
        <v>25</v>
      </c>
      <c r="B25" s="218" t="s">
        <v>179</v>
      </c>
      <c r="C25" s="57">
        <v>46552</v>
      </c>
      <c r="D25" s="57">
        <v>46552</v>
      </c>
      <c r="E25" s="57">
        <v>20880</v>
      </c>
      <c r="F25" s="220" t="s">
        <v>376</v>
      </c>
      <c r="G25" s="58"/>
      <c r="H25" s="58"/>
      <c r="I25" s="58"/>
      <c r="J25" s="344"/>
    </row>
    <row r="26" spans="1:10" ht="12.75" customHeight="1">
      <c r="A26" s="205" t="s">
        <v>26</v>
      </c>
      <c r="B26" s="218" t="s">
        <v>180</v>
      </c>
      <c r="C26" s="57"/>
      <c r="D26" s="57"/>
      <c r="E26" s="57"/>
      <c r="F26" s="215"/>
      <c r="G26" s="58"/>
      <c r="H26" s="58"/>
      <c r="I26" s="58"/>
      <c r="J26" s="344"/>
    </row>
    <row r="27" spans="1:10" ht="12.75" customHeight="1">
      <c r="A27" s="207" t="s">
        <v>27</v>
      </c>
      <c r="B27" s="217" t="s">
        <v>181</v>
      </c>
      <c r="C27" s="57"/>
      <c r="D27" s="57"/>
      <c r="E27" s="57"/>
      <c r="F27" s="74"/>
      <c r="G27" s="58"/>
      <c r="H27" s="58"/>
      <c r="I27" s="58"/>
      <c r="J27" s="344"/>
    </row>
    <row r="28" spans="1:10" ht="12.75" customHeight="1">
      <c r="A28" s="205" t="s">
        <v>28</v>
      </c>
      <c r="B28" s="221" t="s">
        <v>182</v>
      </c>
      <c r="C28" s="57"/>
      <c r="D28" s="57"/>
      <c r="E28" s="57"/>
      <c r="F28" s="34"/>
      <c r="G28" s="58"/>
      <c r="H28" s="58"/>
      <c r="I28" s="58"/>
      <c r="J28" s="344"/>
    </row>
    <row r="29" spans="1:10" ht="12.75" customHeight="1" thickBot="1">
      <c r="A29" s="207" t="s">
        <v>29</v>
      </c>
      <c r="B29" s="222" t="s">
        <v>183</v>
      </c>
      <c r="C29" s="57"/>
      <c r="D29" s="57"/>
      <c r="E29" s="57"/>
      <c r="F29" s="74"/>
      <c r="G29" s="58"/>
      <c r="H29" s="58"/>
      <c r="I29" s="58"/>
      <c r="J29" s="344"/>
    </row>
    <row r="30" spans="1:10" ht="21.75" customHeight="1" thickBot="1">
      <c r="A30" s="209" t="s">
        <v>30</v>
      </c>
      <c r="B30" s="76" t="s">
        <v>373</v>
      </c>
      <c r="C30" s="189">
        <f>+C18+C24</f>
        <v>57597</v>
      </c>
      <c r="D30" s="189">
        <f>+D18+D24</f>
        <v>57597</v>
      </c>
      <c r="E30" s="189">
        <f>+E18+E24</f>
        <v>35899</v>
      </c>
      <c r="F30" s="76" t="s">
        <v>377</v>
      </c>
      <c r="G30" s="192">
        <f>SUM(G18:G29)</f>
        <v>0</v>
      </c>
      <c r="H30" s="192">
        <f>SUM(H18:H29)</f>
        <v>0</v>
      </c>
      <c r="I30" s="192">
        <f>SUM(I18:I29)</f>
        <v>0</v>
      </c>
      <c r="J30" s="344"/>
    </row>
    <row r="31" spans="1:10" ht="13.5" thickBot="1">
      <c r="A31" s="209" t="s">
        <v>31</v>
      </c>
      <c r="B31" s="213" t="s">
        <v>378</v>
      </c>
      <c r="C31" s="214">
        <f>+C17+C30</f>
        <v>66957</v>
      </c>
      <c r="D31" s="214">
        <f>+D17+D30</f>
        <v>76957</v>
      </c>
      <c r="E31" s="214">
        <f>+E17+E30</f>
        <v>70931</v>
      </c>
      <c r="F31" s="213" t="s">
        <v>379</v>
      </c>
      <c r="G31" s="214">
        <f>+G17+G30</f>
        <v>66957</v>
      </c>
      <c r="H31" s="214">
        <f>+H17+H30</f>
        <v>76957</v>
      </c>
      <c r="I31" s="214">
        <f>+I17+I30</f>
        <v>70931</v>
      </c>
      <c r="J31" s="344"/>
    </row>
    <row r="32" spans="1:10" ht="13.5" thickBot="1">
      <c r="A32" s="209" t="s">
        <v>32</v>
      </c>
      <c r="B32" s="213" t="s">
        <v>120</v>
      </c>
      <c r="C32" s="214">
        <f>IF(C17-G17&lt;0,G17-C17,"-")</f>
        <v>57597</v>
      </c>
      <c r="D32" s="214">
        <f>IF(D17-H17&lt;0,H17-D17,"-")</f>
        <v>57597</v>
      </c>
      <c r="E32" s="214">
        <f>IF(E17-I17&lt;0,I17-E17,"-")</f>
        <v>35899</v>
      </c>
      <c r="F32" s="213" t="s">
        <v>121</v>
      </c>
      <c r="G32" s="214" t="str">
        <f>IF(C17-G17&gt;0,C17-G17,"-")</f>
        <v>-</v>
      </c>
      <c r="H32" s="214" t="str">
        <f>IF(D17-H17&gt;0,D17-H17,"-")</f>
        <v>-</v>
      </c>
      <c r="I32" s="214" t="str">
        <f>IF(E17-I17&gt;0,E17-I17,"-")</f>
        <v>-</v>
      </c>
      <c r="J32" s="344"/>
    </row>
    <row r="33" spans="1:10" ht="13.5" thickBot="1">
      <c r="A33" s="209" t="s">
        <v>33</v>
      </c>
      <c r="B33" s="213" t="s">
        <v>171</v>
      </c>
      <c r="C33" s="214">
        <f>IF(C17+C18-G31&lt;0,G31-(C17+C18),"-")</f>
        <v>46552</v>
      </c>
      <c r="D33" s="214">
        <f>IF(D17+D18-H31&lt;0,H31-(D17+D18),"-")</f>
        <v>46552</v>
      </c>
      <c r="E33" s="214">
        <f>IF(E17+E18-I31&lt;0,I31-(E17+E18),"-")</f>
        <v>20880</v>
      </c>
      <c r="F33" s="213" t="s">
        <v>172</v>
      </c>
      <c r="G33" s="214" t="str">
        <f>IF(C17+C18-G31&gt;0,C17+C18-G31,"-")</f>
        <v>-</v>
      </c>
      <c r="H33" s="214" t="str">
        <f>IF(D17+D18-H31&gt;0,D17+D18-H31,"-")</f>
        <v>-</v>
      </c>
      <c r="I33" s="214" t="str">
        <f>IF(E17+E18-I31&gt;0,E17+E18-I31,"-")</f>
        <v>-</v>
      </c>
      <c r="J33" s="344"/>
    </row>
    <row r="35" spans="1:2" ht="12.75">
      <c r="A35" s="402" t="s">
        <v>493</v>
      </c>
      <c r="B35" s="402"/>
    </row>
  </sheetData>
  <sheetProtection/>
  <mergeCells count="2">
    <mergeCell ref="A3:A4"/>
    <mergeCell ref="F2:I2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7" t="s">
        <v>111</v>
      </c>
      <c r="E1" s="80" t="s">
        <v>115</v>
      </c>
    </row>
    <row r="3" spans="1:5" ht="12.75">
      <c r="A3" s="81"/>
      <c r="B3" s="82"/>
      <c r="C3" s="81"/>
      <c r="D3" s="84"/>
      <c r="E3" s="82"/>
    </row>
    <row r="4" spans="1:5" ht="15.75">
      <c r="A4" s="59" t="s">
        <v>380</v>
      </c>
      <c r="B4" s="83"/>
      <c r="C4" s="91"/>
      <c r="D4" s="84"/>
      <c r="E4" s="82"/>
    </row>
    <row r="5" spans="1:5" ht="12.75">
      <c r="A5" s="81"/>
      <c r="B5" s="82"/>
      <c r="C5" s="81"/>
      <c r="D5" s="84"/>
      <c r="E5" s="82"/>
    </row>
    <row r="6" spans="1:5" ht="12.75">
      <c r="A6" s="81" t="s">
        <v>382</v>
      </c>
      <c r="B6" s="82">
        <f>+'1.1.sz.mell.'!E60++'1.1.sz.mell.'!E84</f>
        <v>77705</v>
      </c>
      <c r="C6" s="81" t="s">
        <v>383</v>
      </c>
      <c r="D6" s="84">
        <f>+'2.1.sz.mell  '!E18+'2.2.sz.mell  '!E17</f>
        <v>77705</v>
      </c>
      <c r="E6" s="82">
        <f aca="true" t="shared" si="0" ref="E6:E15">+B6-D6</f>
        <v>0</v>
      </c>
    </row>
    <row r="7" spans="1:5" ht="12.75">
      <c r="A7" s="81" t="s">
        <v>384</v>
      </c>
      <c r="B7" s="82">
        <f>+'1.1.sz.mell.'!E83</f>
        <v>35899</v>
      </c>
      <c r="C7" s="81" t="s">
        <v>385</v>
      </c>
      <c r="D7" s="84">
        <f>+'2.1.sz.mell  '!E27+'2.2.sz.mell  '!E30</f>
        <v>35899</v>
      </c>
      <c r="E7" s="82">
        <f t="shared" si="0"/>
        <v>0</v>
      </c>
    </row>
    <row r="8" spans="1:5" ht="12.75">
      <c r="A8" s="81" t="s">
        <v>386</v>
      </c>
      <c r="B8" s="82">
        <f>+'1.1.sz.mell.'!E85</f>
        <v>113604</v>
      </c>
      <c r="C8" s="81" t="s">
        <v>387</v>
      </c>
      <c r="D8" s="84">
        <f>+'2.1.sz.mell  '!E28+'2.2.sz.mell  '!E31</f>
        <v>113604</v>
      </c>
      <c r="E8" s="82">
        <f t="shared" si="0"/>
        <v>0</v>
      </c>
    </row>
    <row r="9" spans="1:5" ht="12.75">
      <c r="A9" s="81"/>
      <c r="B9" s="82"/>
      <c r="C9" s="81"/>
      <c r="D9" s="84"/>
      <c r="E9" s="82"/>
    </row>
    <row r="10" spans="1:5" ht="12.75">
      <c r="A10" s="81"/>
      <c r="B10" s="82"/>
      <c r="C10" s="81"/>
      <c r="D10" s="84"/>
      <c r="E10" s="82"/>
    </row>
    <row r="11" spans="1:5" ht="15.75">
      <c r="A11" s="59" t="s">
        <v>381</v>
      </c>
      <c r="B11" s="83"/>
      <c r="C11" s="91"/>
      <c r="D11" s="84"/>
      <c r="E11" s="82"/>
    </row>
    <row r="12" spans="1:5" ht="12.75">
      <c r="A12" s="81"/>
      <c r="B12" s="82"/>
      <c r="C12" s="81"/>
      <c r="D12" s="84"/>
      <c r="E12" s="82"/>
    </row>
    <row r="13" spans="1:5" ht="12.75">
      <c r="A13" s="81" t="s">
        <v>391</v>
      </c>
      <c r="B13" s="82">
        <f>+'1.1.sz.mell.'!E124++'1.1.sz.mell.'!E145+'1.1.sz.mell.'!E146</f>
        <v>113604</v>
      </c>
      <c r="C13" s="81" t="s">
        <v>390</v>
      </c>
      <c r="D13" s="84">
        <f>+'2.1.sz.mell  '!I18+'2.2.sz.mell  '!I17</f>
        <v>113604</v>
      </c>
      <c r="E13" s="82">
        <f t="shared" si="0"/>
        <v>0</v>
      </c>
    </row>
    <row r="14" spans="1:5" ht="12.75">
      <c r="A14" s="81" t="s">
        <v>191</v>
      </c>
      <c r="B14" s="82">
        <f>+'1.1.sz.mell.'!E144</f>
        <v>0</v>
      </c>
      <c r="C14" s="81" t="s">
        <v>389</v>
      </c>
      <c r="D14" s="84">
        <f>+'2.1.sz.mell  '!I27+'2.2.sz.mell  '!I30</f>
        <v>0</v>
      </c>
      <c r="E14" s="82">
        <f t="shared" si="0"/>
        <v>0</v>
      </c>
    </row>
    <row r="15" spans="1:5" ht="12.75">
      <c r="A15" s="81" t="s">
        <v>392</v>
      </c>
      <c r="B15" s="82">
        <f>+'1.1.sz.mell.'!E147</f>
        <v>113604</v>
      </c>
      <c r="C15" s="81" t="s">
        <v>388</v>
      </c>
      <c r="D15" s="84">
        <f>+'2.1.sz.mell  '!I28+'2.2.sz.mell  '!I31</f>
        <v>113604</v>
      </c>
      <c r="E15" s="82">
        <f t="shared" si="0"/>
        <v>0</v>
      </c>
    </row>
    <row r="16" spans="1:5" ht="12.75">
      <c r="A16" s="78"/>
      <c r="B16" s="78"/>
      <c r="C16" s="81"/>
      <c r="D16" s="84"/>
      <c r="E16" s="79"/>
    </row>
    <row r="17" spans="1:5" ht="12.75">
      <c r="A17" s="78"/>
      <c r="B17" s="78"/>
      <c r="C17" s="78"/>
      <c r="D17" s="78"/>
      <c r="E17" s="78"/>
    </row>
    <row r="18" spans="1:5" ht="12.75">
      <c r="A18" s="78"/>
      <c r="B18" s="78"/>
      <c r="C18" s="78"/>
      <c r="D18" s="78"/>
      <c r="E18" s="78"/>
    </row>
    <row r="19" spans="1:5" ht="12.75">
      <c r="A19" s="78"/>
      <c r="B19" s="78"/>
      <c r="C19" s="78"/>
      <c r="D19" s="78"/>
      <c r="E19" s="78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="120" zoomScaleNormal="120" zoomScalePageLayoutView="0" workbookViewId="0" topLeftCell="A1">
      <selection activeCell="I15" sqref="I15"/>
    </sheetView>
  </sheetViews>
  <sheetFormatPr defaultColWidth="9.00390625" defaultRowHeight="12.75"/>
  <cols>
    <col min="1" max="1" width="5.625" style="93" customWidth="1"/>
    <col min="2" max="2" width="35.625" style="93" customWidth="1"/>
    <col min="3" max="6" width="14.00390625" style="93" customWidth="1"/>
    <col min="7" max="16384" width="9.375" style="93" customWidth="1"/>
  </cols>
  <sheetData>
    <row r="1" spans="1:6" ht="33" customHeight="1">
      <c r="A1" s="452" t="s">
        <v>429</v>
      </c>
      <c r="B1" s="452"/>
      <c r="C1" s="452"/>
      <c r="D1" s="452"/>
      <c r="E1" s="452"/>
      <c r="F1" s="452"/>
    </row>
    <row r="2" spans="1:7" ht="15.75" customHeight="1" thickBot="1">
      <c r="A2" s="94"/>
      <c r="B2" s="94"/>
      <c r="C2" s="453"/>
      <c r="D2" s="453"/>
      <c r="E2" s="460" t="s">
        <v>41</v>
      </c>
      <c r="F2" s="460"/>
      <c r="G2" s="101"/>
    </row>
    <row r="3" spans="1:6" ht="63" customHeight="1">
      <c r="A3" s="456" t="s">
        <v>4</v>
      </c>
      <c r="B3" s="458" t="s">
        <v>149</v>
      </c>
      <c r="C3" s="458" t="s">
        <v>192</v>
      </c>
      <c r="D3" s="458"/>
      <c r="E3" s="458"/>
      <c r="F3" s="454" t="s">
        <v>187</v>
      </c>
    </row>
    <row r="4" spans="1:6" ht="15.75" thickBot="1">
      <c r="A4" s="457"/>
      <c r="B4" s="459"/>
      <c r="C4" s="96" t="s">
        <v>185</v>
      </c>
      <c r="D4" s="96" t="s">
        <v>186</v>
      </c>
      <c r="E4" s="96" t="s">
        <v>393</v>
      </c>
      <c r="F4" s="455"/>
    </row>
    <row r="5" spans="1:6" ht="15.75" thickBot="1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100">
        <v>6</v>
      </c>
    </row>
    <row r="6" spans="1:6" ht="15">
      <c r="A6" s="97" t="s">
        <v>6</v>
      </c>
      <c r="B6" s="107" t="s">
        <v>415</v>
      </c>
      <c r="C6" s="108">
        <v>3000</v>
      </c>
      <c r="D6" s="108">
        <v>1500</v>
      </c>
      <c r="E6" s="108"/>
      <c r="F6" s="104">
        <f>SUM(C6:E6)</f>
        <v>4500</v>
      </c>
    </row>
    <row r="7" spans="1:6" ht="15">
      <c r="A7" s="95" t="s">
        <v>7</v>
      </c>
      <c r="B7" s="109"/>
      <c r="C7" s="110"/>
      <c r="D7" s="110"/>
      <c r="E7" s="110"/>
      <c r="F7" s="105">
        <f>SUM(C7:E7)</f>
        <v>0</v>
      </c>
    </row>
    <row r="8" spans="1:6" ht="15">
      <c r="A8" s="95" t="s">
        <v>8</v>
      </c>
      <c r="B8" s="109"/>
      <c r="C8" s="110"/>
      <c r="D8" s="110"/>
      <c r="E8" s="110"/>
      <c r="F8" s="105">
        <f>SUM(C8:E8)</f>
        <v>0</v>
      </c>
    </row>
    <row r="9" spans="1:6" ht="15">
      <c r="A9" s="95" t="s">
        <v>9</v>
      </c>
      <c r="B9" s="109"/>
      <c r="C9" s="110"/>
      <c r="D9" s="110"/>
      <c r="E9" s="110"/>
      <c r="F9" s="105">
        <f>SUM(C9:E9)</f>
        <v>0</v>
      </c>
    </row>
    <row r="10" spans="1:6" ht="15.75" thickBot="1">
      <c r="A10" s="102" t="s">
        <v>10</v>
      </c>
      <c r="B10" s="111"/>
      <c r="C10" s="112"/>
      <c r="D10" s="112"/>
      <c r="E10" s="112"/>
      <c r="F10" s="105">
        <f>SUM(C10:E10)</f>
        <v>0</v>
      </c>
    </row>
    <row r="11" spans="1:6" s="302" customFormat="1" ht="15" thickBot="1">
      <c r="A11" s="299" t="s">
        <v>11</v>
      </c>
      <c r="B11" s="103" t="s">
        <v>151</v>
      </c>
      <c r="C11" s="300">
        <f>SUM(C6:C10)</f>
        <v>3000</v>
      </c>
      <c r="D11" s="300">
        <f>SUM(D6:D10)</f>
        <v>1500</v>
      </c>
      <c r="E11" s="300">
        <f>SUM(E6:E10)</f>
        <v>0</v>
      </c>
      <c r="F11" s="301">
        <f>SUM(F6:F10)</f>
        <v>4500</v>
      </c>
    </row>
    <row r="13" spans="1:2" ht="15">
      <c r="A13" s="402" t="s">
        <v>498</v>
      </c>
      <c r="B13" s="402"/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Thanatos</cp:lastModifiedBy>
  <cp:lastPrinted>2014-09-16T13:41:48Z</cp:lastPrinted>
  <dcterms:created xsi:type="dcterms:W3CDTF">1999-10-30T10:30:45Z</dcterms:created>
  <dcterms:modified xsi:type="dcterms:W3CDTF">2014-10-15T15:36:58Z</dcterms:modified>
  <cp:category/>
  <cp:version/>
  <cp:contentType/>
  <cp:contentStatus/>
</cp:coreProperties>
</file>